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794" documentId="13_ncr:1_{F6CB121F-512D-4AA6-A0C1-0FB36C537598}" xr6:coauthVersionLast="47" xr6:coauthVersionMax="47" xr10:uidLastSave="{4EEEBCBF-53C8-4A63-B071-A1C9B2DAF843}"/>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L4" i="4"/>
  <c r="L5" i="4"/>
  <c r="L6" i="4"/>
  <c r="L7" i="4"/>
  <c r="I4" i="4"/>
  <c r="J4" i="4"/>
  <c r="I5" i="4"/>
  <c r="J5" i="4"/>
  <c r="I6" i="4"/>
  <c r="J6" i="4"/>
  <c r="I7" i="4"/>
  <c r="J7" i="4"/>
  <c r="I8" i="4"/>
  <c r="J8" i="4"/>
  <c r="I9" i="4"/>
  <c r="J9" i="4"/>
  <c r="B3" i="4"/>
  <c r="I3" i="4"/>
  <c r="J3" i="4"/>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I4" i="1"/>
  <c r="G3" i="1"/>
  <c r="G4" i="1"/>
  <c r="B3" i="1"/>
  <c r="B4" i="1"/>
  <c r="G3" i="5"/>
  <c r="G2" i="5"/>
  <c r="G2" i="4"/>
  <c r="J2" i="1"/>
  <c r="L2" i="1"/>
  <c r="L3"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I2"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alcChain>
</file>

<file path=xl/sharedStrings.xml><?xml version="1.0" encoding="utf-8"?>
<sst xmlns="http://schemas.openxmlformats.org/spreadsheetml/2006/main" count="179033" uniqueCount="39111">
  <si>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</si>
  <si>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</si>
  <si>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</si>
  <si>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</si>
  <si>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</si>
  <si>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</si>
  <si>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</si>
  <si>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</si>
  <si>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</si>
  <si>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</si>
  <si>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</si>
  <si>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</si>
  <si>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</si>
  <si>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</si>
  <si>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</si>
  <si>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</si>
  <si>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</si>
  <si>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</si>
  <si>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</si>
  <si>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</si>
  <si>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</si>
  <si>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</si>
  <si>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</si>
  <si>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</si>
  <si>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</si>
  <si>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</si>
  <si>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</si>
  <si>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</si>
  <si>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</si>
  <si>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</si>
  <si>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</si>
  <si>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</si>
  <si>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</si>
  <si>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</si>
  <si>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</si>
  <si>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</si>
  <si>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</si>
  <si>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</si>
  <si>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</si>
  <si>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</si>
  <si>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</si>
  <si>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</si>
  <si>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</si>
  <si>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</si>
  <si>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</si>
  <si>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</si>
  <si>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</si>
  <si>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</si>
  <si>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</si>
  <si>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</si>
  <si>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</si>
  <si>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</si>
  <si>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</si>
  <si>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</si>
  <si>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</si>
  <si>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</si>
  <si>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</si>
  <si>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</si>
  <si>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</si>
  <si>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</si>
  <si>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</si>
  <si>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</si>
  <si>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</si>
  <si>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</si>
  <si>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</si>
  <si>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</si>
  <si>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</si>
  <si>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</si>
  <si>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</si>
  <si>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</si>
  <si>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</si>
  <si>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</si>
  <si>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</si>
  <si>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</si>
  <si>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</si>
  <si>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</si>
  <si>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</si>
  <si>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</si>
  <si>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</si>
  <si>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</si>
  <si>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</si>
  <si>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</si>
  <si>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</si>
  <si>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</si>
  <si>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</si>
  <si>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</si>
  <si>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</si>
  <si>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</si>
  <si>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</si>
  <si>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</si>
  <si>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</si>
  <si>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</si>
  <si>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</si>
  <si>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</si>
  <si>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</si>
  <si>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</si>
  <si>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</si>
  <si>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</si>
  <si>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</si>
  <si>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</si>
  <si>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</si>
  <si>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</si>
  <si>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</si>
  <si>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</si>
  <si>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</si>
  <si>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</si>
  <si>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</si>
  <si>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</si>
  <si>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</si>
  <si>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</si>
  <si>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</si>
  <si>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</si>
  <si>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</si>
  <si>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</si>
  <si>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</si>
  <si>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</si>
  <si>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</si>
  <si>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</si>
  <si>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</si>
  <si>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</si>
  <si>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</si>
  <si>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</si>
  <si>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</si>
  <si>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</si>
  <si>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</si>
  <si>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</si>
  <si>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</si>
  <si>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</si>
  <si>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</si>
  <si>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</si>
  <si>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</si>
  <si>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</si>
  <si>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</si>
  <si>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</si>
  <si>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</si>
  <si>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</si>
  <si>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</si>
  <si>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</si>
  <si>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</si>
  <si>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</si>
  <si>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</si>
  <si>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</si>
  <si>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</si>
  <si>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</si>
  <si>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</si>
  <si>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</si>
  <si>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</si>
  <si>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</si>
  <si>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</si>
  <si>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</si>
  <si>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</si>
  <si>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</si>
  <si>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</si>
  <si>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</si>
  <si>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</si>
  <si>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</si>
  <si>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</si>
  <si>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</si>
  <si>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</si>
  <si>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</si>
  <si>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</si>
  <si>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</si>
  <si>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</si>
  <si>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</si>
  <si>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</si>
  <si>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</si>
  <si>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</si>
  <si>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</si>
  <si>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</si>
  <si>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</si>
  <si>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</si>
  <si>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</si>
  <si>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</si>
  <si>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</si>
  <si>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</si>
  <si>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</si>
  <si>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</si>
  <si>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</si>
  <si>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</si>
  <si>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</si>
  <si>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</si>
  <si>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</si>
  <si>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</si>
  <si>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</si>
  <si>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</si>
  <si>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</si>
  <si>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</si>
  <si>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</si>
  <si>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</si>
  <si>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</si>
  <si>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</si>
  <si>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</si>
  <si>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</si>
  <si>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</si>
  <si>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</si>
  <si>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</si>
  <si>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</si>
  <si>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</si>
  <si>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</si>
  <si>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</si>
  <si>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</si>
  <si>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</si>
  <si>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</si>
  <si>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</si>
  <si>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</si>
  <si>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</si>
  <si>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</si>
  <si>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</si>
  <si>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</si>
  <si>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</si>
  <si>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</si>
  <si>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</si>
  <si>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</si>
  <si>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</si>
  <si>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</si>
  <si>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</si>
  <si>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</si>
  <si>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</si>
  <si>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</si>
  <si>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</si>
  <si>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</si>
  <si>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</si>
  <si>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</si>
  <si>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</si>
  <si>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</si>
  <si>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</si>
  <si>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</si>
  <si>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</si>
  <si>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</si>
  <si>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</si>
  <si>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</si>
  <si>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</si>
  <si>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</si>
  <si>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</si>
  <si>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</si>
  <si>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</si>
  <si>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</si>
  <si>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</si>
  <si>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</si>
  <si>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</si>
  <si>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</si>
  <si>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</si>
  <si>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</si>
  <si>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</si>
  <si>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</si>
  <si>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</si>
  <si>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</si>
  <si>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</si>
  <si>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</si>
  <si>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</si>
  <si>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</si>
  <si>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</si>
  <si>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</si>
  <si>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</si>
  <si>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</si>
  <si>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</si>
  <si>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</si>
  <si>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</si>
  <si>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</si>
  <si>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</si>
  <si>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</si>
  <si>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</si>
  <si>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</si>
  <si>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</si>
  <si>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</si>
  <si>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</si>
  <si>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</si>
  <si>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</si>
  <si>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</si>
  <si>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</si>
  <si>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</si>
  <si>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</si>
  <si>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</si>
  <si>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</si>
  <si>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</si>
  <si>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</si>
  <si>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</si>
  <si>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</si>
  <si>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</si>
  <si>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</si>
  <si>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</si>
  <si>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</si>
  <si>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</si>
  <si>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</si>
  <si>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</si>
  <si>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</si>
  <si>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</si>
  <si>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</si>
  <si>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</si>
  <si>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</si>
  <si>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</si>
  <si>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</si>
  <si>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</si>
  <si>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</si>
  <si>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</si>
  <si>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</si>
  <si>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</si>
  <si>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</si>
  <si>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</si>
  <si>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</si>
  <si>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</si>
  <si>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</si>
  <si>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</si>
  <si>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</si>
  <si>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</si>
  <si>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</si>
  <si>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</si>
  <si>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</si>
  <si>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</si>
  <si>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</si>
  <si>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</si>
  <si>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</si>
  <si>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</si>
  <si>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</si>
  <si>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</si>
  <si>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</si>
  <si>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</si>
  <si>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</si>
  <si>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</si>
  <si>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</si>
  <si>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</si>
  <si>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</si>
  <si>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</si>
  <si>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</si>
  <si>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</si>
  <si>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</si>
  <si>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</si>
  <si>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</si>
  <si>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</si>
  <si>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</si>
  <si>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</si>
  <si>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</si>
  <si>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</si>
  <si>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</si>
  <si>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</si>
  <si>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</si>
  <si>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</si>
  <si>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</si>
  <si>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</si>
  <si>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</si>
  <si>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</si>
  <si>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</si>
  <si>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</si>
  <si>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</si>
  <si>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</si>
  <si>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</si>
  <si>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</si>
  <si>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</si>
  <si>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</si>
  <si>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</si>
  <si>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</si>
  <si>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</si>
  <si>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</si>
  <si>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</si>
  <si>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</si>
  <si>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</si>
  <si>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</si>
  <si>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</si>
  <si>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</si>
  <si>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</si>
  <si>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</si>
  <si>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</si>
  <si>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</si>
  <si>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</si>
  <si>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</si>
  <si>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</si>
  <si>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</si>
  <si>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</si>
  <si>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</si>
  <si>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</si>
  <si>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</si>
  <si>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</si>
  <si>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</si>
  <si>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</si>
  <si>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</si>
  <si>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</si>
  <si>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</si>
  <si>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</si>
  <si>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</si>
  <si>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</si>
  <si>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</si>
  <si>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</si>
  <si>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</si>
  <si>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</si>
  <si>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</si>
  <si>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</si>
  <si>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</si>
  <si>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</si>
  <si>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</si>
  <si>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</si>
  <si>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</si>
  <si>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</si>
  <si>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</si>
  <si>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</si>
  <si>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</si>
  <si>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</si>
  <si>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</si>
  <si>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</si>
  <si>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</si>
  <si>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</si>
  <si>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</si>
  <si>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</si>
  <si>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</si>
  <si>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</si>
  <si>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</si>
  <si>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</si>
  <si>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</si>
  <si>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</si>
  <si>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</si>
  <si>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</si>
  <si>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</si>
  <si>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</si>
  <si>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</si>
  <si>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</si>
  <si>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</si>
  <si>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</si>
  <si>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</si>
  <si>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</si>
  <si>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</si>
  <si>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</si>
  <si>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</si>
  <si>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</si>
  <si>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</si>
  <si>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</si>
  <si>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</si>
  <si>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</si>
  <si>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</si>
  <si>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</si>
  <si>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</si>
  <si>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</si>
  <si>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</si>
  <si>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</si>
  <si>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</si>
  <si>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</si>
  <si>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</si>
  <si>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</si>
  <si>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</si>
  <si>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</si>
  <si>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</si>
  <si>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</si>
  <si>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</si>
  <si>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</si>
  <si>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</si>
  <si>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</si>
  <si>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</si>
  <si>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</si>
  <si>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</si>
  <si>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</si>
  <si>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</si>
  <si>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</si>
  <si>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</si>
  <si>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</si>
  <si>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</si>
  <si>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</si>
  <si>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</si>
  <si>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</si>
  <si>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</si>
  <si>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</si>
  <si>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</si>
  <si>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</si>
  <si>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</si>
  <si>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</si>
  <si>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</si>
  <si>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</si>
  <si>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</si>
  <si>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</si>
  <si>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</si>
  <si>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</si>
  <si>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</si>
  <si>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</si>
  <si>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</si>
  <si>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</si>
  <si>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</si>
  <si>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</si>
  <si>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</si>
  <si>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</si>
  <si>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</si>
  <si>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</si>
  <si>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</si>
  <si>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</si>
  <si>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</si>
  <si>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</si>
  <si>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</si>
  <si>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</si>
  <si>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</si>
  <si>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</si>
  <si>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</si>
  <si>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</si>
  <si>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</si>
  <si>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</si>
  <si>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</si>
  <si>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</si>
  <si>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</si>
  <si>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</si>
  <si>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</si>
  <si>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</si>
  <si>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</si>
  <si>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</si>
  <si>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</si>
  <si>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</si>
  <si>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</si>
  <si>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</si>
  <si>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</si>
  <si>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</si>
  <si>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</si>
  <si>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</si>
  <si>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</si>
  <si>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</si>
  <si>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</si>
  <si>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</si>
  <si>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</si>
  <si>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</si>
  <si>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</si>
  <si>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</si>
  <si>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</si>
  <si>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</si>
  <si>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</si>
  <si>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</si>
  <si>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</si>
  <si>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</si>
  <si>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</si>
  <si>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</si>
  <si>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</si>
  <si>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</si>
  <si>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</si>
  <si>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</si>
  <si>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</si>
  <si>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</si>
  <si>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</si>
  <si>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</si>
  <si>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</si>
  <si>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</si>
  <si>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</si>
  <si>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</si>
  <si>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</si>
  <si>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</si>
  <si>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</si>
  <si>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</si>
  <si>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</si>
  <si>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</si>
  <si>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</si>
  <si>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</si>
  <si>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</si>
  <si>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</si>
  <si>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</si>
  <si>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</si>
  <si>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</si>
  <si>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</si>
  <si>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</si>
  <si>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</si>
  <si>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</si>
  <si>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</si>
  <si>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</si>
  <si>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</si>
  <si>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</si>
  <si>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</si>
  <si>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</si>
  <si>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</si>
  <si>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</si>
  <si>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</si>
  <si>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</si>
  <si>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</si>
  <si>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</si>
  <si>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</si>
  <si>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</si>
  <si>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</si>
  <si>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</si>
  <si>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</si>
  <si>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</si>
  <si>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</si>
  <si>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</si>
  <si>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</si>
  <si>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</si>
  <si>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</si>
  <si>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</si>
  <si>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</si>
  <si>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</si>
  <si>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</si>
  <si>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</si>
  <si>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</si>
  <si>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</si>
  <si>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</si>
  <si>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</si>
  <si>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</si>
  <si>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</si>
  <si>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</si>
  <si>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</si>
  <si>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</si>
  <si>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</si>
  <si>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</si>
  <si>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</si>
  <si>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</si>
  <si>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</si>
  <si>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</si>
  <si>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</si>
  <si>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</si>
  <si>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</si>
  <si>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</si>
  <si>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</si>
  <si>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</si>
  <si>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</si>
  <si>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</si>
  <si>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</si>
  <si>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</si>
  <si>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</si>
  <si>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</si>
  <si>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</si>
  <si>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</si>
  <si>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</si>
  <si>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</si>
  <si>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</si>
  <si>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</si>
  <si>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</si>
  <si>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</si>
  <si>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</si>
  <si>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</si>
  <si>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</si>
  <si>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</si>
  <si>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</si>
  <si>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</si>
  <si>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</si>
  <si>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</si>
  <si>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</si>
  <si>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</si>
  <si>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</si>
  <si>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</si>
  <si>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</si>
  <si>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</si>
  <si>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</si>
  <si>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</si>
  <si>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</si>
  <si>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</si>
  <si>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</si>
  <si>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</si>
  <si>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</si>
  <si>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</si>
  <si>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</si>
  <si>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</si>
  <si>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</si>
  <si>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</si>
  <si>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</si>
  <si>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</si>
  <si>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</si>
  <si>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</si>
  <si>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</si>
  <si>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</si>
  <si>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</si>
  <si>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</si>
  <si>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</si>
  <si>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</si>
  <si>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</si>
  <si>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</si>
  <si>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</si>
  <si>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</si>
  <si>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</si>
  <si>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</si>
  <si>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</si>
  <si>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</si>
  <si>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</si>
  <si>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</si>
  <si>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</si>
  <si>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</si>
  <si>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</si>
  <si>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</si>
  <si>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</si>
  <si>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</si>
  <si>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</si>
  <si>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</si>
  <si>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</si>
  <si>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</si>
  <si>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</si>
  <si>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</si>
  <si>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</si>
  <si>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</si>
  <si>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</si>
  <si>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</si>
  <si>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</si>
  <si>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</si>
  <si>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</si>
  <si>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</si>
  <si>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</si>
  <si>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</si>
  <si>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</si>
  <si>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</si>
  <si>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</si>
  <si>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</si>
  <si>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</si>
  <si>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</si>
  <si>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</si>
  <si>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</si>
  <si>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</si>
  <si>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</si>
  <si>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</si>
  <si>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</si>
  <si>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</si>
  <si>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</si>
  <si>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</si>
  <si>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</si>
  <si>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</si>
  <si>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</si>
  <si>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</si>
  <si>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</si>
  <si>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</si>
  <si>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</si>
  <si>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</si>
  <si>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</si>
  <si>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</si>
  <si>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</si>
  <si>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</si>
  <si>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</si>
  <si>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</si>
  <si>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</si>
  <si>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</si>
  <si>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</si>
  <si>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</si>
  <si>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</si>
  <si>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</si>
  <si>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</si>
  <si>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</si>
  <si>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</si>
  <si>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</si>
  <si>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</si>
  <si>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</si>
  <si>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</si>
  <si>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</si>
  <si>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</si>
  <si>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</si>
  <si>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</si>
  <si>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</si>
  <si>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</si>
  <si>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</si>
  <si>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</si>
  <si>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</si>
  <si>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</si>
  <si>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</si>
  <si>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</si>
  <si>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</si>
  <si>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</si>
  <si>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</si>
  <si>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</si>
  <si>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</si>
  <si>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</si>
  <si>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</si>
  <si>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</si>
  <si>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</si>
  <si>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</si>
  <si>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</si>
  <si>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</si>
  <si>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</si>
  <si>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</si>
  <si>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</si>
  <si>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</si>
  <si>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</si>
  <si>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</si>
  <si>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</si>
  <si>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</si>
  <si>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</si>
  <si>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</si>
  <si>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</si>
  <si>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</si>
  <si>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</si>
  <si>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</si>
  <si>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</si>
  <si>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</si>
  <si>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</si>
  <si>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</si>
  <si>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</si>
  <si>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</si>
  <si>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</si>
  <si>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</si>
  <si>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</si>
  <si>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</si>
  <si>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</si>
  <si>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</si>
  <si>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</si>
  <si>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</si>
  <si>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</si>
  <si>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</si>
  <si>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</si>
  <si>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</si>
  <si>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</si>
  <si>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</si>
  <si>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</si>
  <si>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</si>
  <si>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</si>
  <si>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</si>
  <si>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</si>
  <si>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</si>
  <si>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</si>
  <si>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</si>
  <si>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</si>
  <si>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</si>
  <si>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</si>
  <si>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</si>
  <si>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</si>
  <si>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</si>
  <si>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</si>
  <si>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</si>
  <si>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</si>
  <si>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</si>
  <si>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</si>
  <si>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</si>
  <si>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</si>
  <si>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</si>
  <si>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</si>
  <si>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</si>
  <si>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</si>
  <si>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</si>
  <si>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</si>
  <si>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</si>
  <si>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</si>
  <si>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</si>
  <si>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</si>
  <si>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</si>
  <si>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</si>
  <si>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</si>
  <si>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</si>
  <si>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</si>
  <si>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</si>
  <si>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</si>
  <si>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</si>
  <si>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</si>
  <si>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</si>
  <si>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</si>
  <si>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</si>
  <si>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</si>
  <si>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</si>
  <si>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</si>
  <si>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</si>
  <si>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</si>
  <si>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</si>
  <si>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</si>
  <si>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</si>
  <si>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</si>
  <si>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</si>
  <si>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</si>
  <si>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</si>
  <si>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</si>
  <si>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</si>
  <si>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</si>
  <si>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</si>
  <si>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</si>
  <si>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</si>
  <si>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</si>
  <si>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</si>
  <si>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</si>
  <si>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</si>
  <si>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</si>
  <si>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</si>
  <si>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</si>
  <si>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</si>
  <si>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</si>
  <si>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</si>
  <si>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</si>
  <si>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</si>
  <si>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</si>
  <si>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</si>
  <si>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</si>
  <si>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</si>
  <si>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</si>
  <si>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</si>
  <si>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</si>
  <si>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</si>
  <si>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</si>
  <si>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</si>
  <si>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</si>
  <si>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</si>
  <si>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</si>
  <si>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</si>
  <si>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</si>
  <si>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</si>
  <si>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</si>
  <si>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</si>
  <si>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</si>
  <si>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</si>
  <si>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</si>
  <si>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</si>
  <si>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</si>
  <si>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</si>
  <si>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</si>
  <si>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</si>
  <si>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</si>
  <si>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</si>
  <si>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</si>
  <si>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</si>
  <si>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</si>
  <si>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</si>
  <si>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</si>
  <si>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</si>
  <si>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</si>
  <si>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</si>
  <si>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</si>
  <si>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</si>
  <si>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</si>
  <si>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</si>
  <si>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</si>
  <si>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</si>
  <si>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</si>
  <si>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</si>
  <si>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</si>
  <si>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</si>
  <si>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</si>
  <si>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</si>
  <si>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</si>
  <si>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</si>
  <si>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</si>
  <si>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</si>
  <si>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</si>
  <si>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</si>
  <si>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</si>
  <si>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</si>
  <si>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</si>
  <si>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</si>
  <si>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</si>
  <si>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</si>
  <si>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</si>
  <si>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</si>
  <si>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</si>
  <si>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</si>
  <si>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</si>
  <si>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</si>
  <si>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</si>
  <si>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</si>
  <si>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</si>
  <si>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</si>
  <si>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</si>
  <si>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</si>
  <si>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</si>
  <si>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</si>
  <si>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</si>
  <si>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</si>
  <si>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</si>
  <si>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</si>
  <si>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</si>
  <si>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</si>
  <si>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</si>
  <si>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</si>
  <si>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</si>
  <si>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</si>
  <si>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</si>
  <si>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</si>
  <si>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</si>
  <si>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</si>
  <si>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</si>
  <si>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</si>
  <si>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</si>
  <si>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</si>
  <si>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</si>
  <si>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</si>
  <si>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</si>
  <si>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</si>
  <si>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</si>
  <si>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</si>
  <si>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</si>
  <si>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</si>
  <si>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</si>
  <si>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</si>
  <si>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</si>
  <si>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</si>
  <si>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</si>
  <si>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</si>
  <si>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</si>
  <si>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</si>
  <si>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</si>
  <si>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</si>
  <si>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</si>
  <si>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</si>
  <si>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</si>
  <si>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</si>
  <si>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</si>
  <si>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</si>
  <si>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</si>
  <si>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</si>
  <si>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</si>
  <si>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</si>
  <si>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</si>
  <si>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</si>
  <si>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</si>
  <si>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</si>
  <si>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</si>
  <si>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</si>
  <si>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</si>
  <si>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</si>
  <si>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</si>
  <si>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</si>
  <si>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</si>
  <si>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</si>
  <si>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</si>
  <si>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</si>
  <si>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</si>
  <si>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</si>
  <si>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</si>
  <si>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</si>
  <si>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</si>
  <si>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</si>
  <si>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</si>
  <si>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</si>
  <si>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</si>
  <si>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</si>
  <si>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</si>
  <si>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</si>
  <si>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</si>
  <si>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</si>
  <si>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</si>
  <si>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</si>
  <si>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</si>
  <si>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</si>
  <si>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</si>
  <si>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</si>
  <si>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</si>
  <si>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</si>
  <si>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</si>
  <si>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</si>
  <si>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</si>
  <si>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</si>
  <si>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</si>
  <si>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</si>
  <si>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</si>
  <si>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</si>
  <si>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</si>
  <si>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</si>
  <si>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</si>
  <si>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</si>
  <si>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</si>
  <si>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</si>
  <si>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</si>
  <si>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</si>
  <si>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</si>
  <si>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</si>
  <si>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</si>
  <si>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</si>
  <si>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</si>
  <si>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</si>
  <si>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</si>
  <si>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</si>
  <si>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</si>
  <si>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</si>
  <si>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</si>
  <si>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</si>
  <si>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</si>
  <si>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</si>
  <si>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</si>
  <si>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</si>
  <si>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</si>
  <si>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</si>
  <si>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</si>
  <si>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</si>
  <si>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</si>
  <si>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</si>
  <si>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</si>
  <si>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</si>
  <si>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</si>
  <si>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</si>
  <si>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</si>
  <si>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</si>
  <si>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</si>
  <si>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</si>
  <si>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</si>
  <si>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</si>
  <si>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</si>
  <si>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</si>
  <si>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</si>
  <si>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</si>
  <si>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</si>
  <si>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</si>
  <si>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</si>
  <si>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</si>
  <si>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</si>
  <si>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</si>
  <si>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</si>
  <si>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</si>
  <si>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</si>
  <si>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</si>
  <si>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</si>
  <si>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</si>
  <si>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</si>
  <si>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</si>
  <si>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</si>
  <si>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</si>
  <si>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</si>
  <si>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</si>
  <si>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</si>
  <si>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</si>
  <si>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</si>
  <si>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</si>
  <si>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</si>
  <si>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</si>
  <si>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</si>
  <si>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</si>
  <si>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</si>
  <si>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</si>
  <si>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</si>
  <si>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</si>
  <si>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</si>
  <si>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</si>
  <si>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</si>
  <si>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</si>
  <si>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</si>
  <si>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</si>
  <si>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</si>
  <si>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</si>
  <si>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</si>
  <si>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</si>
  <si>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</si>
  <si>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</si>
  <si>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</si>
  <si>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</si>
  <si>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</si>
  <si>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</si>
  <si>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</si>
  <si>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</si>
  <si>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</si>
  <si>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</si>
  <si>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</si>
  <si>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</si>
  <si>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</si>
  <si>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</si>
  <si>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</si>
  <si>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</si>
  <si>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</si>
  <si>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</si>
  <si>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</si>
  <si>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</si>
  <si>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</si>
  <si>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</si>
  <si>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</si>
  <si>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</si>
  <si>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</si>
  <si>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</si>
  <si>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</si>
  <si>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</si>
  <si>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</si>
  <si>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</si>
  <si>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</si>
  <si>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</si>
  <si>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</si>
  <si>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</si>
  <si>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</si>
  <si>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</si>
  <si>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</si>
  <si>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</si>
  <si>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</si>
  <si>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</si>
  <si>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</si>
  <si>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</si>
  <si>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</si>
  <si>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</si>
  <si>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</si>
  <si>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</si>
  <si>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</si>
  <si>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</si>
  <si>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</si>
  <si>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</si>
  <si>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</si>
  <si>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</si>
  <si>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</si>
  <si>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</si>
  <si>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</si>
  <si>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</si>
  <si>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</si>
  <si>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</si>
  <si>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</si>
  <si>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</si>
  <si>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</si>
  <si>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</si>
  <si>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</si>
  <si>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</si>
  <si>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</si>
  <si>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</si>
  <si>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</si>
  <si>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</si>
  <si>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</si>
  <si>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</si>
  <si>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</si>
  <si>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</si>
  <si>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</si>
  <si>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</si>
  <si>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</si>
  <si>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</si>
  <si>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</si>
  <si>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</si>
  <si>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</si>
  <si>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</si>
  <si>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</si>
  <si>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</si>
  <si>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</si>
  <si>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</si>
  <si>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</si>
  <si>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</si>
  <si>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</si>
  <si>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</si>
  <si>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</si>
  <si>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</si>
  <si>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</si>
  <si>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</si>
  <si>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</si>
  <si>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</si>
  <si>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</si>
  <si>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</si>
  <si>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</si>
  <si>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</si>
  <si>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</si>
  <si>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</si>
  <si>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</si>
  <si>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</si>
  <si>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</si>
  <si>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</si>
  <si>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</si>
  <si>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</si>
  <si>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</si>
  <si>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</si>
  <si>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</si>
  <si>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</si>
  <si>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</si>
  <si>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</si>
  <si>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</si>
  <si>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</si>
  <si>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</si>
  <si>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</si>
  <si>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</si>
  <si>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</si>
  <si>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</si>
  <si>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</si>
  <si>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</si>
  <si>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</si>
  <si>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</si>
  <si>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</si>
  <si>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</si>
  <si>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</si>
  <si>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</si>
  <si>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</si>
  <si>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</si>
  <si>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</si>
  <si>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</si>
  <si>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</si>
  <si>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</si>
  <si>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</si>
  <si>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</si>
  <si>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</si>
  <si>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</si>
  <si>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</si>
  <si>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</si>
  <si>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</si>
  <si>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</si>
  <si>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</si>
  <si>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</si>
  <si>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</si>
  <si>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</si>
  <si>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</si>
  <si>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</si>
  <si>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</si>
  <si>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</si>
  <si>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</si>
  <si>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</si>
  <si>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</si>
  <si>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</si>
  <si>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</si>
  <si>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</si>
  <si>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</si>
  <si>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</si>
  <si>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</si>
  <si>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</si>
  <si>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</si>
  <si>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</si>
  <si>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</si>
  <si>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</si>
  <si>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</si>
  <si>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</si>
  <si>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</si>
  <si>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</si>
  <si>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</si>
  <si>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</si>
  <si>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</si>
  <si>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</si>
  <si>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</si>
  <si>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</si>
  <si>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</si>
  <si>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</si>
  <si>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</si>
  <si>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</si>
  <si>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</si>
  <si>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</si>
  <si>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</si>
  <si>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</si>
  <si>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</si>
  <si>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</si>
  <si>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</si>
  <si>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</si>
  <si>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</si>
  <si>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</si>
  <si>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</si>
  <si>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</si>
  <si>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</si>
  <si>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</si>
  <si>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</si>
  <si>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</si>
  <si>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</si>
  <si>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</si>
  <si>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</si>
  <si>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</si>
  <si>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</si>
  <si>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</si>
  <si>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</si>
  <si>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</si>
  <si>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</si>
  <si>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</si>
  <si>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</si>
  <si>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</si>
  <si>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</si>
  <si>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</si>
  <si>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</si>
  <si>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</si>
  <si>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</si>
  <si>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</si>
  <si>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</si>
  <si>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</si>
  <si>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</si>
  <si>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</si>
  <si>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</si>
  <si>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</si>
  <si>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</si>
  <si>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</si>
  <si>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</si>
  <si>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</si>
  <si>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</si>
  <si>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</si>
  <si>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</si>
  <si>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</si>
  <si>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</si>
  <si>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</si>
  <si>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</si>
  <si>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</si>
  <si>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</si>
  <si>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</si>
  <si>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</si>
  <si>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</si>
  <si>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</si>
  <si>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</si>
  <si>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</si>
  <si>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</si>
  <si>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</si>
  <si>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</si>
  <si>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</si>
  <si>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</si>
  <si>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</si>
  <si>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</si>
  <si>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</si>
  <si>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</si>
  <si>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</si>
  <si>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</si>
  <si>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</si>
  <si>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</si>
  <si>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</si>
  <si>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</si>
  <si>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</si>
  <si>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</si>
  <si>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</si>
  <si>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</si>
  <si>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</si>
  <si>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</si>
  <si>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</si>
  <si>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</si>
  <si>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</si>
  <si>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</si>
  <si>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</si>
  <si>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</si>
  <si>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</si>
  <si>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</si>
  <si>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</si>
  <si>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</si>
  <si>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</si>
  <si>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</si>
  <si>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</si>
  <si>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</si>
  <si>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</si>
  <si>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</si>
  <si>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</si>
  <si>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</si>
  <si>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</si>
  <si>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</si>
  <si>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</si>
  <si>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</si>
  <si>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</si>
  <si>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</si>
  <si>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</si>
  <si>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</si>
  <si>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</si>
  <si>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</si>
  <si>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</si>
  <si>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</si>
  <si>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</si>
  <si>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</si>
  <si>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</si>
  <si>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</si>
  <si>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</si>
  <si>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</si>
  <si>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</si>
  <si>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</si>
  <si>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</si>
  <si>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</si>
  <si>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</si>
  <si>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</si>
  <si>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</si>
  <si>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</si>
  <si>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</si>
  <si>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</si>
  <si>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</si>
  <si>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</si>
  <si>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</si>
  <si>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</si>
  <si>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</si>
  <si>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</si>
  <si>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</si>
  <si>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</si>
  <si>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</si>
  <si>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</si>
  <si>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</si>
  <si>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</si>
  <si>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</si>
  <si>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</si>
  <si>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</si>
  <si>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</si>
  <si>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</si>
  <si>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</si>
  <si>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</si>
  <si>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</si>
  <si>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</si>
  <si>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</si>
  <si>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</si>
  <si>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</si>
  <si>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</si>
  <si>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</si>
  <si>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</si>
  <si>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</si>
  <si>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</si>
  <si>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</si>
  <si>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</si>
  <si>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</si>
  <si>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</si>
  <si>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</si>
  <si>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</si>
  <si>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</si>
  <si>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</si>
  <si>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</si>
  <si>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</si>
  <si>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</si>
  <si>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</si>
  <si>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</si>
  <si>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</si>
  <si>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</si>
  <si>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</si>
  <si>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</si>
  <si>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</si>
  <si>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</si>
  <si>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</si>
  <si>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</si>
  <si>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</si>
  <si>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</si>
  <si>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</si>
  <si>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</si>
  <si>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</si>
  <si>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</si>
  <si>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</si>
  <si>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</si>
  <si>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</si>
  <si>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</si>
  <si>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</si>
  <si>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</si>
  <si>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</si>
  <si>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</si>
  <si>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</si>
  <si>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</si>
  <si>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</si>
  <si>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</si>
  <si>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</si>
  <si>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</si>
  <si>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</si>
  <si>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</si>
  <si>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</si>
  <si>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</si>
  <si>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</si>
  <si>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</si>
  <si>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</si>
  <si>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</si>
  <si>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</si>
  <si>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</si>
  <si>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</si>
  <si>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</si>
  <si>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</si>
  <si>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</si>
  <si>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</si>
  <si>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</si>
  <si>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</si>
  <si>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</si>
  <si>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</si>
  <si>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</si>
  <si>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</si>
  <si>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</si>
  <si>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</si>
  <si>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</si>
  <si>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</si>
  <si>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</si>
  <si>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</si>
  <si>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</si>
  <si>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</si>
  <si>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</si>
  <si>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</si>
  <si>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</si>
  <si>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</si>
  <si>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</si>
  <si>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</si>
  <si>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</si>
  <si>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</si>
  <si>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</si>
  <si>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</si>
  <si>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</si>
  <si>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</si>
  <si>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</si>
  <si>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</si>
  <si>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</si>
  <si>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</si>
  <si>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</si>
  <si>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</si>
  <si>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</si>
  <si>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</si>
  <si>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</si>
  <si>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</si>
  <si>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</si>
  <si>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</si>
  <si>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</si>
  <si>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</si>
  <si>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</si>
  <si>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</si>
  <si>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</si>
  <si>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</si>
  <si>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</si>
  <si>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</si>
  <si>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</si>
  <si>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</si>
  <si>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</si>
  <si>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</si>
  <si>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</si>
  <si>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</si>
  <si>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</si>
  <si>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</si>
  <si>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</si>
  <si>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</si>
  <si>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</si>
  <si>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</si>
  <si>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</si>
  <si>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</si>
  <si>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</si>
  <si>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</si>
  <si>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</si>
  <si>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</si>
  <si>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</si>
  <si>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</si>
  <si>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</si>
  <si>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</si>
  <si>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</si>
  <si>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</si>
  <si>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</si>
  <si>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</si>
  <si>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</si>
  <si>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</si>
  <si>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</si>
  <si>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</si>
  <si>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</si>
  <si>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</si>
  <si>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</si>
  <si>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</si>
  <si>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</si>
  <si>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</si>
  <si>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</si>
  <si>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</si>
  <si>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</si>
  <si>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</si>
  <si>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</si>
  <si>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</si>
  <si>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</si>
  <si>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</si>
  <si>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</si>
  <si>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</si>
  <si>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</si>
  <si>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</si>
  <si>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</si>
  <si>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</si>
  <si>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</si>
  <si>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</si>
  <si>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</si>
  <si>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</si>
  <si>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</si>
  <si>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</si>
  <si>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</si>
  <si>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</si>
  <si>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</si>
  <si>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</si>
  <si>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</si>
  <si>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</si>
  <si>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</si>
  <si>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</si>
  <si>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</si>
  <si>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</si>
  <si>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</si>
  <si>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</si>
  <si>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</si>
  <si>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</si>
  <si>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</si>
  <si>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</si>
  <si>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</si>
  <si>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</si>
  <si>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</si>
  <si>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</si>
  <si>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</si>
  <si>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</si>
  <si>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</si>
  <si>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</si>
  <si>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</si>
  <si>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</si>
  <si>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</si>
  <si>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</si>
  <si>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</si>
  <si>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</si>
  <si>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</si>
  <si>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</si>
  <si>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</si>
  <si>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</si>
  <si>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</si>
  <si>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</si>
  <si>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</si>
  <si>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</si>
  <si>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</si>
  <si>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</si>
  <si>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</si>
  <si>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</si>
  <si>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</si>
  <si>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</si>
  <si>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</si>
  <si>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</si>
  <si>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</si>
  <si>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</si>
  <si>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</si>
  <si>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</si>
  <si>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</si>
  <si>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</si>
  <si>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</si>
  <si>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</si>
  <si>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</si>
  <si>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</si>
  <si>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</si>
  <si>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</si>
  <si>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</si>
  <si>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</si>
  <si>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</si>
  <si>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</si>
  <si>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</si>
  <si>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</si>
  <si>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</si>
  <si>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</si>
  <si>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</si>
  <si>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</si>
  <si>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</si>
  <si>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</si>
  <si>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</si>
  <si>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</si>
  <si>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</si>
  <si>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</si>
  <si>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</si>
  <si>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</si>
  <si>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</si>
  <si>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</si>
  <si>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</si>
  <si>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</si>
  <si>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</si>
  <si>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</si>
  <si>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</si>
  <si>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</si>
  <si>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</si>
  <si>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</si>
  <si>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</si>
  <si>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</si>
  <si>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</si>
  <si>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</si>
  <si>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</si>
  <si>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</si>
  <si>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</si>
  <si>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</si>
  <si>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</si>
  <si>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</si>
  <si>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</si>
  <si>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</si>
  <si>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</si>
  <si>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</si>
  <si>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</si>
  <si>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</si>
  <si>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</si>
  <si>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</si>
  <si>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</si>
  <si>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</si>
  <si>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</si>
  <si>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</si>
  <si>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</si>
  <si>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</si>
  <si>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</si>
  <si>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</si>
  <si>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</si>
  <si>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</si>
  <si>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</si>
  <si>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</si>
  <si>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</si>
  <si>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</si>
  <si>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</si>
  <si>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</si>
  <si>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</si>
  <si>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</si>
  <si>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</si>
  <si>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</si>
  <si>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</si>
  <si>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</si>
  <si>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</si>
  <si>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</si>
  <si>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</si>
  <si>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</si>
  <si>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</si>
  <si>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</si>
  <si>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</si>
  <si>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</si>
  <si>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</si>
  <si>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</si>
  <si>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</si>
  <si>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</si>
  <si>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</si>
  <si>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</si>
  <si>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</si>
  <si>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</si>
  <si>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</si>
  <si>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</si>
  <si>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</si>
  <si>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</si>
  <si>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</si>
  <si>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</si>
  <si>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</si>
  <si>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</si>
  <si>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</si>
  <si>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</si>
  <si>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</si>
  <si>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</si>
  <si>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</si>
  <si>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</si>
  <si>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</si>
  <si>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</si>
  <si>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</si>
  <si>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</si>
  <si>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</si>
  <si>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</si>
  <si>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</si>
  <si>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</si>
  <si>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</si>
  <si>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</si>
  <si>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</si>
  <si>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</si>
  <si>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</si>
  <si>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</si>
  <si>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</si>
  <si>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</si>
  <si>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</si>
  <si>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</si>
  <si>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</si>
  <si>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</si>
  <si>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</si>
  <si>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</si>
  <si>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</si>
  <si>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</si>
  <si>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</si>
  <si>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</si>
  <si>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</si>
  <si>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</si>
  <si>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</si>
  <si>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</si>
  <si>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</si>
  <si>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</si>
  <si>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</si>
  <si>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</si>
  <si>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</si>
  <si>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</si>
  <si>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</si>
  <si>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</si>
  <si>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</si>
  <si>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</si>
  <si>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</si>
  <si>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</si>
  <si>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</si>
  <si>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</si>
  <si>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</si>
  <si>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</si>
  <si>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</si>
  <si>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</si>
  <si>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</si>
  <si>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</si>
  <si>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</si>
  <si>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</si>
  <si>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</si>
  <si>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</si>
  <si>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</si>
  <si>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</si>
  <si>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</si>
  <si>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</si>
  <si>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</si>
  <si>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</si>
  <si>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</si>
  <si>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</si>
  <si>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</si>
  <si>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</si>
  <si>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</si>
  <si>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</si>
  <si>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</si>
  <si>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</si>
  <si>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</si>
  <si>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</si>
  <si>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</si>
  <si>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</si>
  <si>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</si>
  <si>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</si>
  <si>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</si>
  <si>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</si>
  <si>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</si>
  <si>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</si>
  <si>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</si>
  <si>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</si>
  <si>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</si>
  <si>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</si>
  <si>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</si>
  <si>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</si>
  <si>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</si>
  <si>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</si>
  <si>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</si>
  <si>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</si>
  <si>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</si>
  <si>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</si>
  <si>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</si>
  <si>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</si>
  <si>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</si>
  <si>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</si>
  <si>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</si>
  <si>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</si>
  <si>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</si>
  <si>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</si>
  <si>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</si>
  <si>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</si>
  <si>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</si>
  <si>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</si>
  <si>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</si>
  <si>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</si>
  <si>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</si>
  <si>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</si>
  <si>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</si>
  <si>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</si>
  <si>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</si>
  <si>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</si>
  <si>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</si>
  <si>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</si>
  <si>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</si>
  <si>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</si>
  <si>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</si>
  <si>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</si>
  <si>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</si>
  <si>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</si>
  <si>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</si>
  <si>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</si>
  <si>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</si>
  <si>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</si>
  <si>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</si>
  <si>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</si>
  <si>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</si>
  <si>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</si>
  <si>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</si>
  <si>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</si>
  <si>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</si>
  <si>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</si>
  <si>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</si>
  <si>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</si>
  <si>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</si>
  <si>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</si>
  <si>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</si>
  <si>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</si>
  <si>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</si>
  <si>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</si>
  <si>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</si>
  <si>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</si>
  <si>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</si>
  <si>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</si>
  <si>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</si>
  <si>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</si>
  <si>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</si>
  <si>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</si>
  <si>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</si>
  <si>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</si>
  <si>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</si>
  <si>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</si>
  <si>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</si>
  <si>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</si>
  <si>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</si>
  <si>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</si>
  <si>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</si>
  <si>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</si>
  <si>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</si>
  <si>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</si>
  <si>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</si>
  <si>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</si>
  <si>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</si>
  <si>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</si>
  <si>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</si>
  <si>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</si>
  <si>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</si>
  <si>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</si>
  <si>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</si>
  <si>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</si>
  <si>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</si>
  <si>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</si>
  <si>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</si>
  <si>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</si>
  <si>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</si>
  <si>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</si>
  <si>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</si>
  <si>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</si>
  <si>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</si>
  <si>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</si>
  <si>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</si>
  <si>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</si>
  <si>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</si>
  <si>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</si>
  <si>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</si>
  <si>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</si>
  <si>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</si>
  <si>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</si>
  <si>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</si>
  <si>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</si>
  <si>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</si>
  <si>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</si>
  <si>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</si>
  <si>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</si>
  <si>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</si>
  <si>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</si>
  <si>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</si>
  <si>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</si>
  <si>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</si>
  <si>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</si>
  <si>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</si>
  <si>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</si>
  <si>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</si>
  <si>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</si>
  <si>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</si>
  <si>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</si>
  <si>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</si>
  <si>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</si>
  <si>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</si>
  <si>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</si>
  <si>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</si>
  <si>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</si>
  <si>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</si>
  <si>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</si>
  <si>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</si>
  <si>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</si>
  <si>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</si>
  <si>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</si>
  <si>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</si>
  <si>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</si>
  <si>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</si>
  <si>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</si>
  <si>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</si>
  <si>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</si>
  <si>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</si>
  <si>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</si>
  <si>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</si>
  <si>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</si>
  <si>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</si>
  <si>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</si>
  <si>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</si>
  <si>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</si>
  <si>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</si>
  <si>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</si>
  <si>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</si>
  <si>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</si>
  <si>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</si>
  <si>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</si>
  <si>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</si>
  <si>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</si>
  <si>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</si>
  <si>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</si>
  <si>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</si>
  <si>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</si>
  <si>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</si>
  <si>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</si>
  <si>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</si>
  <si>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</si>
  <si>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</si>
  <si>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</si>
  <si>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</si>
  <si>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</si>
  <si>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</si>
  <si>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</si>
  <si>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</si>
  <si>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</si>
  <si>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</si>
  <si>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</si>
  <si>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</si>
  <si>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</si>
  <si>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</si>
  <si>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</si>
  <si>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</si>
  <si>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</si>
  <si>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</si>
  <si>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</si>
  <si>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</si>
  <si>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</si>
  <si>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</si>
  <si>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</si>
  <si>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</si>
  <si>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</si>
  <si>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</si>
  <si>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</si>
  <si>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</si>
  <si>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</si>
  <si>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</si>
  <si>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</si>
  <si>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</si>
  <si>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</si>
  <si>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</si>
  <si>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</si>
  <si>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</si>
  <si>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</si>
  <si>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</si>
  <si>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</si>
  <si>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</si>
  <si>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</si>
  <si>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</si>
  <si>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</si>
  <si>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</si>
  <si>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</si>
  <si>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</si>
  <si>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</si>
  <si>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</si>
  <si>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</si>
  <si>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</si>
  <si>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</si>
  <si>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</si>
  <si>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</si>
  <si>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</si>
  <si>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</si>
  <si>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</si>
  <si>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</si>
  <si>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</si>
  <si>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</si>
  <si>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</si>
  <si>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</si>
  <si>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</si>
  <si>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</si>
  <si>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</si>
  <si>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</si>
  <si>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</si>
  <si>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</si>
  <si>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</si>
  <si>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</si>
  <si>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</si>
  <si>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</si>
  <si>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</si>
  <si>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</si>
  <si>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</si>
  <si>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</si>
  <si>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</si>
  <si>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</si>
  <si>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</si>
  <si>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</si>
  <si>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</si>
  <si>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</si>
  <si>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</si>
  <si>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</si>
  <si>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</si>
  <si>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</si>
  <si>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</si>
  <si>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</si>
  <si>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</si>
  <si>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</si>
  <si>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</si>
  <si>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</si>
  <si>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</si>
  <si>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</si>
  <si>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</si>
  <si>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</si>
  <si>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</si>
  <si>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</si>
  <si>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</si>
  <si>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</si>
  <si>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</si>
  <si>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</si>
  <si>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</si>
  <si>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</si>
  <si>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</si>
  <si>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</si>
  <si>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</si>
  <si>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</si>
  <si>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</si>
  <si>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</si>
  <si>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</si>
  <si>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</si>
  <si>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</si>
  <si>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</si>
  <si>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</si>
  <si>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</si>
  <si>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</si>
  <si>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</si>
  <si>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</si>
  <si>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</si>
  <si>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</si>
  <si>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</si>
  <si>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</si>
  <si>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</si>
  <si>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</si>
  <si>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</si>
  <si>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</si>
  <si>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</si>
  <si>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</si>
  <si>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</si>
  <si>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</si>
  <si>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</si>
  <si>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</si>
  <si>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</si>
  <si>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</si>
  <si>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</si>
  <si>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</si>
  <si>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</si>
  <si>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</si>
  <si>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</si>
  <si>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</si>
  <si>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</si>
  <si>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</si>
  <si>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</si>
  <si>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</si>
  <si>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</si>
  <si>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</si>
  <si>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</si>
  <si>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</si>
  <si>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</si>
  <si>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</si>
  <si>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</si>
  <si>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</si>
  <si>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</si>
  <si>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</si>
  <si>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</si>
  <si>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</si>
  <si>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</si>
  <si>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</si>
  <si>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</si>
  <si>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</si>
  <si>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</si>
  <si>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</si>
  <si>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</si>
  <si>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</si>
  <si>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</si>
  <si>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</si>
  <si>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</si>
  <si>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</si>
  <si>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</si>
  <si>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</si>
  <si>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</si>
  <si>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</si>
  <si>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</si>
  <si>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</si>
  <si>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</si>
  <si>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</si>
  <si>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</si>
  <si>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</si>
  <si>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</si>
  <si>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</si>
  <si>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</si>
  <si>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</si>
  <si>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</si>
  <si>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</si>
  <si>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</si>
  <si>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</si>
  <si>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</si>
  <si>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</si>
  <si>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</si>
  <si>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</si>
  <si>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</si>
  <si>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</si>
  <si>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</si>
  <si>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</si>
  <si>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</si>
  <si>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</si>
  <si>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</si>
  <si>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</si>
  <si>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</si>
  <si>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</si>
  <si>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</si>
  <si>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</si>
  <si>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</si>
  <si>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</si>
  <si>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</si>
  <si>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</si>
  <si>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</si>
  <si>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</si>
  <si>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</si>
  <si>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</si>
  <si>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</si>
  <si>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</si>
  <si>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</si>
  <si>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</si>
  <si>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</si>
  <si>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</si>
  <si>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</si>
  <si>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</si>
  <si>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</si>
  <si>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</si>
  <si>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</si>
  <si>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</si>
  <si>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</si>
  <si>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</si>
  <si>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</si>
  <si>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</si>
  <si>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</si>
  <si>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</si>
  <si>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</si>
  <si>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</si>
  <si>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</si>
  <si>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</si>
  <si>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</si>
  <si>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</si>
  <si>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</si>
  <si>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</si>
  <si>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</si>
  <si>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</si>
  <si>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</si>
  <si>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</si>
  <si>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</si>
  <si>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</si>
  <si>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</si>
  <si>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</si>
  <si>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</si>
  <si>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</si>
  <si>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</si>
  <si>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</si>
  <si>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</si>
  <si>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</si>
  <si>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</si>
  <si>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</si>
  <si>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</si>
  <si>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</si>
  <si>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</si>
  <si>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</si>
  <si>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</si>
  <si>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</si>
  <si>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</si>
  <si>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</si>
  <si>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</si>
  <si>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</si>
  <si>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</si>
  <si>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</si>
  <si>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</si>
  <si>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</si>
  <si>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</si>
  <si>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</si>
  <si>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</si>
  <si>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</si>
  <si>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</si>
  <si>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</si>
  <si>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</si>
  <si>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</si>
  <si>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</si>
  <si>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</si>
  <si>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</si>
  <si>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</si>
  <si>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</si>
  <si>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</si>
  <si>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</si>
  <si>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</si>
  <si>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</si>
  <si>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</si>
  <si>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</si>
  <si>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</si>
  <si>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</si>
  <si>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</si>
  <si>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</si>
  <si>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</si>
  <si>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</si>
  <si>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</si>
  <si>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</si>
  <si>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</si>
  <si>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</si>
  <si>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</si>
  <si>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</si>
  <si>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</si>
  <si>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</si>
  <si>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</si>
  <si>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</si>
  <si>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</si>
  <si>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</si>
  <si>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</si>
  <si>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</si>
  <si>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</si>
  <si>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</si>
  <si>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</si>
  <si>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</si>
  <si>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</si>
  <si>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</si>
  <si>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</si>
  <si>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</si>
  <si>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</si>
  <si>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</si>
  <si>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</si>
  <si>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</si>
  <si>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</si>
  <si>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</si>
  <si>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</si>
  <si>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</si>
  <si>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</si>
  <si>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</si>
  <si>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</si>
  <si>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</si>
  <si>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</si>
  <si>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</si>
  <si>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</si>
  <si>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</si>
  <si>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</si>
  <si>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</si>
  <si>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</si>
  <si>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</si>
  <si>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</si>
  <si>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</si>
  <si>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</si>
  <si>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</si>
  <si>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</si>
  <si>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</si>
  <si>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</si>
  <si>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</si>
  <si>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</si>
  <si>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</si>
  <si>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</si>
  <si>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</si>
  <si>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</si>
  <si>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</si>
  <si>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</si>
  <si>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</si>
  <si>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</si>
  <si>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</si>
  <si>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</si>
  <si>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</si>
  <si>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</si>
  <si>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</si>
  <si>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</si>
  <si>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</si>
  <si>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</si>
  <si>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</si>
  <si>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</si>
  <si>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</si>
  <si>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</si>
  <si>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</si>
  <si>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</si>
  <si>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</si>
  <si>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</si>
  <si>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</si>
  <si>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</si>
  <si>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</si>
  <si>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</si>
  <si>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</si>
  <si>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</si>
  <si>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</si>
  <si>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</si>
  <si>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</si>
  <si>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</si>
  <si>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</si>
  <si>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</si>
  <si>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</si>
  <si>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</si>
  <si>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</si>
  <si>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</si>
  <si>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</si>
  <si>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</si>
  <si>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</si>
  <si>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</si>
  <si>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</si>
  <si>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</si>
  <si>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</si>
  <si>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</si>
  <si>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</si>
  <si>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</si>
  <si>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</si>
  <si>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</si>
  <si>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</si>
  <si>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</si>
  <si>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</si>
  <si>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</si>
  <si>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</si>
  <si>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</si>
  <si>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</si>
  <si>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</si>
  <si>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</si>
  <si>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</si>
  <si>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</si>
  <si>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</si>
  <si>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</si>
  <si>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</si>
  <si>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</si>
  <si>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</si>
  <si>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</si>
  <si>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</si>
  <si>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</si>
  <si>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</si>
  <si>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</si>
  <si>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</si>
  <si>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</si>
  <si>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</si>
  <si>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</si>
  <si>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</si>
  <si>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</si>
  <si>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</si>
  <si>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</si>
  <si>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</si>
  <si>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</si>
  <si>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</si>
  <si>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</si>
  <si>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</si>
  <si>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</si>
  <si>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</si>
  <si>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</si>
  <si>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</si>
  <si>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</si>
  <si>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</si>
  <si>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</si>
  <si>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</si>
  <si>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</si>
  <si>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</si>
  <si>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</si>
  <si>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</si>
  <si>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</si>
  <si>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</si>
  <si>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</si>
  <si>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</si>
  <si>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</si>
  <si>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</si>
  <si>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</si>
  <si>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</si>
  <si>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</si>
  <si>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</si>
  <si>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</si>
  <si>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</si>
  <si>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</si>
  <si>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</si>
  <si>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</si>
  <si>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</si>
  <si>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</si>
  <si>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</si>
  <si>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</si>
  <si>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</si>
  <si>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</si>
  <si>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</si>
  <si>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</si>
  <si>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</si>
  <si>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</si>
  <si>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</si>
  <si>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</si>
  <si>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</si>
  <si>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</si>
  <si>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</si>
  <si>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</si>
  <si>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</si>
  <si>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</si>
  <si>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</si>
  <si>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</si>
  <si>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</si>
  <si>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</si>
  <si>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</si>
  <si>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</si>
  <si>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</si>
  <si>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</si>
  <si>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</si>
  <si>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</si>
  <si>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</si>
  <si>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</si>
  <si>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</si>
  <si>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</si>
  <si>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</si>
  <si>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</si>
  <si>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</si>
  <si>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</si>
  <si>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</si>
  <si>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</si>
  <si>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</si>
  <si>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</si>
  <si>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</si>
  <si>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</si>
  <si>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</si>
  <si>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</si>
  <si>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</si>
  <si>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</si>
  <si>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</si>
  <si>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</si>
  <si>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</si>
  <si>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</si>
  <si>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</si>
  <si>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</si>
  <si>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</si>
  <si>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</si>
  <si>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</si>
  <si>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</si>
  <si>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</si>
  <si>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</si>
  <si>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</si>
  <si>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</si>
  <si>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</si>
  <si>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</si>
  <si>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</si>
  <si>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</si>
  <si>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</si>
  <si>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</si>
  <si>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</si>
  <si>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</si>
  <si>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</si>
  <si>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</si>
  <si>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</si>
  <si>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</si>
  <si>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</si>
  <si>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</si>
  <si>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</si>
  <si>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</si>
  <si>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</si>
  <si>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</si>
  <si>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</si>
  <si>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</si>
  <si>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</si>
  <si>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</si>
  <si>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</si>
  <si>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</si>
  <si>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</si>
  <si>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</si>
  <si>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</si>
  <si>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</si>
  <si>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</si>
  <si>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</si>
  <si>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</si>
  <si>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</si>
  <si>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</si>
  <si>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</si>
  <si>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</si>
  <si>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</si>
  <si>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</si>
  <si>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</si>
  <si>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</si>
  <si>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</si>
  <si>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</si>
  <si>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</si>
  <si>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</si>
  <si>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</si>
  <si>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</si>
  <si>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</si>
  <si>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</si>
  <si>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</si>
  <si>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</si>
  <si>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</si>
  <si>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</si>
  <si>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</si>
  <si>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</si>
  <si>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</si>
  <si>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</si>
  <si>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</si>
  <si>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</si>
  <si>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</si>
  <si>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</si>
  <si>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</si>
  <si>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</si>
  <si>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</si>
  <si>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</si>
  <si>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</si>
  <si>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</si>
  <si>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</si>
  <si>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</si>
  <si>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</si>
  <si>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</si>
  <si>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</si>
  <si>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</si>
  <si>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</si>
  <si>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</si>
  <si>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</si>
  <si>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</si>
  <si>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</si>
  <si>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</si>
  <si>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</si>
  <si>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</si>
  <si>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</si>
  <si>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</si>
  <si>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</si>
  <si>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</si>
  <si>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</si>
  <si>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</si>
  <si>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</si>
  <si>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</si>
  <si>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</si>
  <si>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</si>
  <si>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</si>
  <si>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</si>
  <si>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</si>
  <si>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</si>
  <si>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</si>
  <si>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</si>
  <si>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</si>
  <si>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</si>
  <si>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</si>
  <si>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</si>
  <si>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</si>
  <si>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</si>
  <si>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</si>
  <si>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</si>
  <si>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</si>
  <si>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</si>
  <si>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</si>
  <si>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</si>
  <si>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</si>
  <si>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</si>
  <si>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</si>
  <si>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</si>
  <si>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</si>
  <si>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</si>
  <si>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</si>
  <si>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</si>
  <si>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</si>
  <si>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</si>
  <si>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</si>
  <si>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</si>
  <si>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</si>
  <si>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</si>
  <si>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</si>
  <si>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</si>
  <si>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</si>
  <si>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</si>
  <si>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</si>
  <si>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</si>
  <si>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</si>
  <si>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</si>
  <si>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</si>
  <si>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</si>
  <si>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</si>
  <si>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</si>
  <si>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</si>
  <si>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</si>
  <si>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</si>
  <si>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</si>
  <si>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</si>
  <si>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</si>
  <si>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</si>
  <si>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</si>
  <si>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</si>
  <si>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</si>
  <si>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</si>
  <si>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</si>
  <si>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</si>
  <si>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</si>
  <si>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</si>
  <si>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</si>
  <si>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</si>
  <si>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</si>
  <si>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</si>
  <si>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</si>
  <si>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</si>
  <si>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</si>
  <si>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</si>
  <si>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</si>
  <si>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</si>
  <si>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</si>
  <si>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</si>
  <si>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</si>
  <si>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</si>
  <si>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</si>
  <si>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</si>
  <si>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</si>
  <si>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</si>
  <si>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</si>
  <si>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</si>
  <si>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</si>
  <si>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</si>
  <si>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</si>
  <si>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</si>
  <si>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</si>
  <si>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</si>
  <si>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</si>
  <si>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</si>
  <si>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</si>
  <si>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</si>
  <si>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</si>
  <si>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</si>
  <si>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</si>
  <si>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</si>
  <si>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</si>
  <si>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</si>
  <si>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</si>
  <si>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</si>
  <si>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</si>
  <si>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</si>
  <si>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</si>
  <si>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</si>
  <si>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</si>
  <si>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</si>
  <si>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</si>
  <si>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</si>
  <si>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</si>
  <si>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</si>
  <si>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</si>
  <si>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</si>
  <si>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</si>
  <si>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</si>
  <si>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</si>
  <si>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</si>
  <si>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</si>
  <si>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</si>
  <si>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</si>
  <si>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</si>
  <si>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</si>
  <si>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</si>
  <si>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</si>
  <si>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</si>
  <si>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</si>
  <si>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</si>
  <si>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</si>
  <si>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</si>
  <si>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</si>
  <si>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</si>
  <si>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</si>
  <si>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</si>
  <si>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</si>
  <si>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</si>
  <si>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</si>
  <si>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</si>
  <si>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</si>
  <si>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</si>
  <si>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</si>
  <si>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</si>
  <si>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</si>
  <si>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</si>
  <si>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</si>
  <si>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</si>
  <si>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</si>
  <si>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</si>
  <si>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</si>
  <si>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</si>
  <si>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</si>
  <si>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</si>
  <si>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</si>
  <si>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</si>
  <si>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</si>
  <si>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</si>
  <si>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</si>
  <si>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</si>
  <si>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</si>
  <si>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</si>
  <si>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</si>
  <si>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</si>
  <si>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</si>
  <si>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</si>
  <si>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</si>
  <si>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</si>
  <si>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</si>
  <si>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</si>
  <si>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</si>
  <si>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</si>
  <si>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</si>
  <si>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</si>
  <si>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</si>
  <si>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</si>
  <si>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</si>
  <si>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</si>
  <si>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</si>
  <si>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</si>
  <si>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</si>
  <si>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</si>
  <si>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</si>
  <si>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</si>
  <si>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</si>
  <si>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</si>
  <si>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</si>
  <si>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</si>
  <si>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</si>
  <si>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</si>
  <si>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</si>
  <si>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</si>
  <si>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</si>
  <si>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</si>
  <si>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</si>
  <si>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</si>
  <si>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</si>
  <si>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</si>
  <si>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</si>
  <si>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</si>
  <si>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</si>
  <si>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</si>
  <si>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</si>
  <si>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</si>
  <si>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</si>
  <si>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</si>
  <si>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</si>
  <si>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</si>
  <si>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</si>
  <si>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</si>
  <si>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</si>
  <si>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</si>
  <si>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</si>
  <si>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</si>
  <si>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</si>
  <si>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</si>
  <si>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</si>
  <si>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</si>
  <si>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</si>
  <si>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</si>
  <si>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</si>
  <si>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</si>
  <si>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</si>
  <si>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</si>
  <si>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</si>
  <si>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</si>
  <si>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</si>
  <si>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</si>
  <si>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</si>
  <si>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</si>
  <si>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</si>
  <si>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</si>
  <si>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</si>
  <si>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</si>
  <si>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</si>
  <si>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</si>
  <si>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</si>
  <si>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</si>
  <si>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</si>
  <si>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</si>
  <si>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</si>
  <si>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</si>
  <si>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</si>
  <si>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</si>
  <si>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</si>
  <si>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</si>
  <si>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</si>
  <si>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</si>
  <si>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</si>
  <si>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</si>
  <si>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</si>
  <si>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</si>
  <si>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</si>
  <si>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</si>
  <si>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</si>
  <si>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</si>
  <si>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</si>
  <si>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</si>
  <si>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</si>
  <si>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</si>
  <si>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</si>
  <si>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</si>
  <si>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</si>
  <si>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</si>
  <si>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</si>
  <si>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</si>
  <si>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</si>
  <si>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</si>
  <si>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</si>
  <si>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</si>
  <si>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</si>
  <si>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</si>
  <si>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</si>
  <si>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</si>
  <si>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</si>
  <si>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</si>
  <si>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</si>
  <si>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</si>
  <si>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</si>
  <si>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</si>
  <si>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</si>
  <si>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</si>
  <si>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</si>
  <si>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</si>
  <si>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</si>
  <si>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</si>
  <si>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</si>
  <si>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</si>
  <si>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</si>
  <si>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</si>
  <si>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</si>
  <si>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</si>
  <si>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</si>
  <si>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</si>
  <si>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</si>
  <si>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</si>
  <si>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</si>
  <si>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</si>
  <si>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</si>
  <si>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</si>
  <si>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</si>
  <si>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</si>
  <si>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</si>
  <si>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</si>
  <si>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</si>
  <si>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</si>
  <si>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</si>
  <si>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</si>
  <si>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</si>
  <si>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</si>
  <si>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</si>
  <si>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</si>
  <si>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</si>
  <si>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</si>
  <si>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</si>
  <si>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</si>
  <si>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</si>
  <si>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</si>
  <si>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</si>
  <si>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</si>
  <si>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</si>
  <si>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</si>
  <si>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</si>
  <si>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</si>
  <si>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</si>
  <si>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</si>
  <si>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</si>
  <si>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</si>
  <si>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</si>
  <si>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</si>
  <si>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</si>
  <si>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</si>
  <si>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</si>
  <si>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</si>
  <si>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</si>
  <si>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</si>
  <si>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</si>
  <si>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</si>
  <si>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</si>
  <si>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</si>
  <si>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</si>
  <si>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</si>
  <si>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</si>
  <si>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</si>
  <si>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</si>
  <si>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</si>
  <si>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</si>
  <si>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</si>
  <si>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</si>
  <si>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</si>
  <si>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</si>
  <si>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</si>
  <si>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</si>
  <si>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</si>
  <si>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</si>
  <si>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</si>
  <si>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</si>
  <si>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</si>
  <si>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</si>
  <si>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</si>
  <si>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</si>
  <si>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</si>
  <si>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</si>
  <si>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</si>
  <si>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</si>
  <si>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</si>
  <si>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</si>
  <si>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</si>
  <si>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</si>
  <si>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</si>
  <si>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</si>
  <si>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</si>
  <si>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</si>
  <si>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</si>
  <si>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</si>
  <si>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</si>
  <si>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</si>
  <si>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</si>
  <si>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</si>
  <si>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</si>
  <si>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</si>
  <si>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</si>
  <si>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</si>
  <si>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</si>
  <si>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</si>
  <si>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</si>
  <si>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</si>
  <si>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</si>
  <si>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</si>
  <si>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</si>
  <si>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</si>
  <si>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</si>
  <si>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</si>
  <si>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</si>
  <si>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</si>
  <si>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</si>
  <si>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</si>
  <si>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</si>
  <si>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</si>
  <si>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</si>
  <si>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</si>
  <si>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</si>
  <si>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</si>
  <si>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</si>
  <si>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</si>
  <si>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</si>
  <si>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</si>
  <si>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</si>
  <si>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</si>
  <si>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</si>
  <si>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</si>
  <si>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</si>
  <si>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</si>
  <si>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</si>
  <si>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</si>
  <si>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</si>
  <si>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</si>
  <si>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</si>
  <si>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</si>
  <si>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</si>
  <si>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</si>
  <si>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</si>
  <si>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</si>
  <si>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</si>
  <si>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</si>
  <si>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</si>
  <si>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</si>
  <si>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</si>
  <si>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</si>
  <si>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</si>
  <si>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</si>
  <si>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</si>
  <si>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</si>
  <si>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</si>
  <si>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</si>
  <si>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</si>
  <si>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</si>
  <si>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</si>
  <si>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</si>
  <si>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</si>
  <si>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</si>
  <si>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</si>
  <si>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</si>
  <si>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</si>
  <si>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</si>
  <si>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</si>
  <si>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</si>
  <si>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</si>
  <si>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</si>
  <si>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</si>
  <si>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</si>
  <si>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</si>
  <si>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</si>
  <si>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</si>
  <si>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</si>
  <si>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</si>
  <si>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</si>
  <si>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</si>
  <si>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</si>
  <si>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</si>
  <si>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</si>
  <si>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</si>
  <si>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</si>
  <si>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</si>
  <si>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</si>
  <si>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</si>
  <si>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</si>
  <si>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</si>
  <si>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</si>
  <si>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</si>
  <si>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</si>
  <si>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</si>
  <si>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</si>
  <si>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</si>
  <si>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</si>
  <si>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</si>
  <si>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</si>
  <si>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</si>
  <si>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</si>
  <si>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</si>
  <si>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</si>
  <si>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</si>
  <si>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</si>
  <si>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</si>
  <si>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</si>
  <si>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</si>
  <si>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</si>
  <si>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</si>
  <si>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</si>
  <si>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</si>
  <si>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</si>
  <si>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</si>
  <si>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</si>
  <si>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</si>
  <si>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</si>
  <si>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</si>
  <si>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</si>
  <si>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</si>
  <si>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</si>
  <si>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</si>
  <si>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</si>
  <si>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</si>
  <si>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</si>
  <si>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</si>
  <si>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</si>
  <si>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</si>
  <si>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</si>
  <si>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</si>
  <si>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</si>
  <si>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</si>
  <si>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</si>
  <si>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</si>
  <si>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</si>
  <si>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</si>
  <si>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</si>
  <si>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</si>
  <si>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</si>
  <si>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</si>
  <si>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</si>
  <si>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</si>
  <si>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</si>
  <si>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</si>
  <si>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</si>
  <si>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</si>
  <si>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</si>
  <si>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</si>
  <si>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</si>
  <si>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</si>
  <si>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</si>
  <si>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</si>
  <si>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</si>
  <si>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</si>
  <si>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</si>
  <si>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</si>
  <si>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</si>
  <si>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</si>
  <si>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</si>
  <si>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</si>
  <si>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</si>
  <si>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</si>
  <si>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</si>
  <si>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</si>
  <si>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</si>
  <si>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</si>
  <si>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</si>
  <si>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</si>
  <si>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</si>
  <si>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</si>
  <si>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</si>
  <si>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</si>
  <si>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</si>
  <si>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</si>
  <si>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</si>
  <si>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</si>
  <si>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</si>
  <si>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</si>
  <si>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</si>
  <si>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</si>
  <si>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</si>
  <si>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</si>
  <si>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</si>
  <si>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</si>
  <si>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</si>
  <si>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</si>
  <si>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</si>
  <si>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</si>
  <si>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</si>
  <si>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</si>
  <si>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</si>
  <si>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</si>
  <si>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</si>
  <si>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</si>
  <si>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</si>
  <si>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</si>
  <si>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</si>
  <si>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</si>
  <si>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</si>
  <si>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</si>
  <si>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</si>
  <si>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</si>
  <si>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</si>
  <si>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</si>
  <si>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</si>
  <si>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</si>
  <si>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</si>
  <si>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</si>
  <si>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</si>
  <si>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</si>
  <si>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</si>
  <si>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</si>
  <si>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</si>
  <si>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</si>
  <si>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</si>
  <si>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</si>
  <si>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</si>
  <si>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</si>
  <si>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</si>
  <si>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</si>
  <si>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</si>
  <si>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</si>
  <si>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</si>
  <si>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</si>
  <si>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</si>
  <si>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</si>
  <si>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</si>
  <si>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</si>
  <si>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</si>
  <si>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</si>
  <si>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</si>
  <si>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</si>
  <si>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</si>
  <si>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</si>
  <si>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</si>
  <si>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</si>
  <si>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</si>
  <si>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</si>
  <si>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</si>
  <si>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</si>
  <si>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</si>
  <si>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</si>
  <si>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</si>
  <si>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</si>
  <si>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</si>
  <si>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</si>
  <si>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</si>
  <si>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</si>
  <si>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</si>
  <si>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</si>
  <si>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</si>
  <si>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</si>
  <si>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</si>
  <si>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</si>
  <si>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</si>
  <si>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</si>
  <si>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</si>
  <si>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</si>
  <si>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</si>
  <si>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</si>
  <si>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</si>
  <si>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</si>
  <si>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</si>
  <si>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</si>
  <si>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</si>
  <si>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</si>
  <si>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</si>
  <si>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</si>
  <si>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</si>
  <si>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</si>
  <si>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</si>
  <si>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</si>
  <si>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</si>
  <si>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</si>
  <si>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</si>
  <si>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</si>
  <si>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</si>
  <si>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</si>
  <si>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</si>
  <si>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</si>
  <si>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</si>
  <si>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</si>
  <si>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</si>
  <si>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</si>
  <si>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</si>
  <si>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</si>
  <si>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</si>
  <si>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</si>
  <si>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</si>
  <si>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</si>
  <si>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</si>
  <si>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</si>
  <si>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</si>
  <si>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</si>
  <si>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</si>
  <si>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</si>
  <si>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</si>
  <si>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</si>
  <si>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</si>
  <si>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</si>
  <si>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</si>
  <si>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</si>
  <si>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</si>
  <si>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</si>
  <si>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</si>
  <si>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</si>
  <si>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</si>
  <si>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</si>
  <si>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</si>
  <si>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</si>
  <si>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</si>
  <si>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</si>
  <si>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</si>
  <si>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</si>
  <si>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</si>
  <si>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</si>
  <si>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</si>
  <si>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</si>
  <si>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</si>
  <si>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</si>
  <si>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</si>
  <si>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</si>
  <si>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</si>
  <si>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</si>
  <si>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</si>
  <si>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</si>
  <si>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</si>
  <si>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</si>
  <si>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</si>
  <si>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</si>
  <si>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</si>
  <si>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</si>
  <si>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</si>
  <si>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</si>
  <si>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</si>
  <si>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</si>
  <si>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</si>
  <si>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</si>
  <si>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</si>
  <si>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</si>
  <si>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</si>
  <si>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</si>
  <si>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</si>
  <si>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</si>
  <si>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</si>
  <si>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</si>
  <si>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</si>
  <si>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</si>
  <si>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</si>
  <si>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</si>
  <si>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</si>
  <si>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</si>
  <si>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</si>
  <si>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</si>
  <si>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</si>
  <si>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</si>
  <si>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</si>
  <si>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</si>
  <si>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</si>
  <si>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</si>
  <si>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</si>
  <si>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</si>
  <si>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</si>
  <si>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</si>
  <si>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</si>
  <si>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</si>
  <si>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</si>
  <si>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</si>
  <si>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</si>
  <si>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</si>
  <si>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</si>
  <si>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</si>
  <si>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</si>
  <si>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</si>
  <si>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</si>
  <si>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</si>
  <si>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</si>
  <si>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</si>
  <si>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</si>
  <si>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</si>
  <si>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</si>
  <si>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</si>
  <si>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</si>
  <si>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</si>
  <si>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</si>
  <si>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</si>
  <si>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</si>
  <si>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</si>
  <si>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</si>
  <si>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</si>
  <si>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</si>
  <si>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</si>
  <si>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</si>
  <si>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</si>
  <si>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</si>
  <si>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</si>
  <si>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</si>
  <si>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</si>
  <si>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</si>
  <si>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</si>
  <si>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</si>
  <si>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</si>
  <si>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</si>
  <si>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</si>
  <si>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</si>
  <si>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</si>
  <si>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</si>
  <si>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</si>
  <si>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</si>
  <si>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</si>
  <si>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</si>
  <si>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</si>
  <si>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</si>
  <si>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</si>
  <si>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</si>
  <si>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</si>
  <si>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</si>
  <si>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</si>
  <si>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</si>
  <si>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</si>
  <si>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</si>
  <si>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</si>
  <si>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</si>
  <si>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</si>
  <si>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</si>
  <si>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</si>
  <si>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</si>
  <si>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</si>
  <si>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</si>
  <si>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</si>
  <si>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</si>
  <si>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</si>
  <si>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</si>
  <si>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</si>
  <si>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</si>
  <si>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</si>
  <si>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</si>
  <si>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</si>
  <si>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</si>
  <si>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</si>
  <si>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</si>
  <si>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</si>
  <si>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</si>
  <si>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</si>
  <si>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</si>
  <si>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</si>
  <si>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</si>
  <si>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</si>
  <si>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</si>
  <si>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</si>
  <si>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</si>
  <si>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</si>
  <si>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</si>
  <si>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</si>
  <si>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</si>
  <si>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</si>
  <si>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</si>
  <si>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</si>
  <si>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</si>
  <si>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</si>
  <si>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</si>
  <si>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</si>
  <si>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</si>
  <si>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</si>
  <si>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</si>
  <si>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</si>
  <si>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</si>
  <si>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</si>
  <si>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</si>
  <si>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</si>
  <si>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</si>
  <si>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</si>
  <si>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</si>
  <si>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</si>
  <si>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</si>
  <si>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</si>
  <si>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</si>
  <si>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</si>
  <si>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</si>
  <si>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</si>
  <si>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</si>
  <si>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</si>
  <si>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</si>
  <si>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</si>
  <si>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</si>
  <si>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</si>
  <si>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</si>
  <si>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</si>
  <si>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</si>
  <si>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</si>
  <si>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</si>
  <si>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</si>
  <si>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</si>
  <si>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</si>
  <si>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</si>
  <si>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</si>
  <si>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</si>
  <si>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</si>
  <si>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</si>
  <si>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</si>
  <si>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</si>
  <si>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</si>
  <si>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</si>
  <si>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</si>
  <si>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</si>
  <si>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</si>
  <si>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</si>
  <si>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</si>
  <si>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</si>
  <si>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</si>
  <si>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</si>
  <si>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</si>
  <si>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</si>
  <si>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</si>
  <si>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</si>
  <si>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</si>
  <si>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</si>
  <si>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</si>
  <si>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</si>
  <si>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</si>
  <si>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</si>
  <si>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</si>
  <si>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</si>
  <si>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</si>
  <si>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</si>
  <si>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</si>
  <si>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</si>
  <si>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</si>
  <si>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</si>
  <si>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</si>
  <si>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</si>
  <si>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</si>
  <si>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</si>
  <si>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</si>
  <si>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</si>
  <si>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</si>
  <si>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</si>
  <si>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</si>
  <si>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</si>
  <si>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</si>
  <si>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</si>
  <si>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</si>
  <si>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</si>
  <si>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</si>
  <si>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</si>
  <si>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</si>
  <si>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</si>
  <si>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</si>
  <si>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</si>
  <si>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</si>
  <si>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</si>
  <si>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</si>
  <si>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</si>
  <si>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</si>
  <si>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</si>
  <si>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</si>
  <si>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</si>
  <si>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</si>
  <si>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</si>
  <si>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</si>
  <si>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</si>
  <si>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</si>
  <si>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</si>
  <si>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</si>
  <si>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</si>
  <si>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</si>
  <si>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</si>
  <si>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</si>
  <si>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</si>
  <si>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</si>
  <si>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</si>
  <si>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</si>
  <si>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</si>
  <si>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</si>
  <si>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</si>
  <si>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</si>
  <si>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</si>
  <si>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</si>
  <si>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</si>
  <si>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</si>
  <si>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</si>
  <si>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</si>
  <si>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</si>
  <si>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</si>
  <si>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</si>
  <si>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</si>
  <si>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</si>
  <si>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</si>
  <si>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</si>
  <si>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</si>
  <si>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</si>
  <si>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</si>
  <si>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</si>
  <si>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</si>
  <si>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</si>
  <si>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</si>
  <si>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</si>
  <si>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</si>
  <si>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</si>
  <si>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</si>
  <si>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</si>
  <si>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</si>
  <si>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</si>
  <si>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</si>
  <si>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</si>
  <si>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</si>
  <si>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</si>
  <si>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</si>
  <si>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</si>
  <si>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</si>
  <si>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</si>
  <si>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</si>
  <si>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</si>
  <si>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</si>
  <si>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</si>
  <si>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</si>
  <si>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</si>
  <si>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</si>
  <si>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</si>
  <si>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</si>
  <si>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</si>
  <si>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</si>
  <si>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</si>
  <si>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</si>
  <si>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</si>
  <si>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</si>
  <si>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</si>
  <si>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</si>
  <si>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</si>
  <si>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</si>
  <si>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</si>
  <si>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</si>
  <si>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</si>
  <si>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</si>
  <si>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</si>
  <si>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</si>
  <si>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</si>
  <si>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</si>
  <si>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</si>
  <si>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</si>
  <si>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</si>
  <si>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</si>
  <si>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</si>
  <si>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</si>
  <si>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</si>
  <si>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</si>
  <si>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</si>
  <si>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</si>
  <si>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</si>
  <si>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</si>
  <si>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</si>
  <si>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</si>
  <si>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</si>
  <si>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</si>
  <si>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</si>
  <si>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</si>
  <si>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</si>
  <si>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</si>
  <si>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</si>
  <si>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</si>
  <si>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</si>
  <si>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</si>
  <si>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</si>
  <si>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</si>
  <si>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</si>
  <si>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</si>
  <si>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</si>
  <si>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</si>
  <si>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</si>
  <si>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</si>
  <si>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</si>
  <si>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</si>
  <si>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</si>
  <si>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</si>
  <si>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</si>
  <si>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</si>
  <si>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</si>
  <si>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</si>
  <si>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</si>
  <si>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</si>
  <si>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</si>
  <si>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</si>
  <si>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</si>
  <si>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</si>
  <si>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</si>
  <si>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</si>
  <si>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</si>
  <si>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</si>
  <si>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</si>
  <si>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</si>
  <si>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</si>
  <si>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</si>
  <si>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</si>
  <si>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</si>
  <si>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</si>
  <si>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</si>
  <si>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</si>
  <si>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</si>
  <si>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</si>
  <si>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</si>
  <si>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</si>
  <si>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</si>
  <si>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</si>
  <si>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</si>
  <si>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</si>
  <si>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</si>
  <si>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</si>
  <si>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</si>
  <si>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</si>
  <si>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</si>
  <si>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</si>
  <si>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</si>
  <si>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</si>
  <si>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</si>
  <si>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</si>
  <si>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</si>
  <si>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</si>
  <si>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</si>
  <si>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</si>
  <si>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</si>
  <si>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</si>
  <si>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</si>
  <si>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</si>
  <si>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</si>
  <si>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</si>
  <si>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</si>
  <si>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</si>
  <si>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</si>
  <si>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</si>
  <si>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</si>
  <si>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</si>
  <si>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</si>
  <si>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</si>
  <si>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</si>
  <si>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</si>
  <si>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</si>
  <si>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</si>
  <si>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</si>
  <si>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</si>
  <si>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</si>
  <si>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</si>
  <si>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</si>
  <si>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</si>
  <si>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</si>
  <si>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</si>
  <si>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</si>
  <si>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</si>
  <si>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</si>
  <si>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</si>
  <si>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</si>
  <si>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</si>
  <si>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</si>
  <si>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</si>
  <si>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</si>
  <si>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</si>
  <si>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</si>
  <si>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</si>
  <si>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</si>
  <si>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</si>
  <si>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</si>
  <si>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</si>
  <si>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</si>
  <si>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</si>
  <si>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</si>
  <si>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</si>
  <si>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</si>
  <si>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</si>
  <si>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</si>
  <si>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</si>
  <si>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</si>
  <si>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</si>
  <si>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</si>
  <si>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</si>
  <si>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</si>
  <si>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</si>
  <si>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</si>
  <si>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</si>
  <si>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</si>
  <si>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</si>
  <si>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</si>
  <si>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</si>
  <si>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</si>
  <si>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</si>
  <si>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</si>
  <si>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</si>
  <si>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</si>
  <si>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</si>
  <si>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</si>
  <si>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</si>
  <si>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</si>
  <si>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</si>
  <si>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</si>
  <si>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</si>
  <si>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</si>
  <si>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</si>
  <si>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</si>
  <si>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</si>
  <si>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</si>
  <si>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</si>
  <si>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</si>
  <si>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</si>
  <si>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</si>
  <si>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</si>
  <si>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</si>
  <si>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</si>
  <si>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</si>
  <si>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</si>
  <si>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</si>
  <si>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</si>
  <si>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</si>
  <si>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</si>
  <si>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</si>
  <si>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</si>
  <si>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</si>
  <si>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</si>
  <si>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</si>
  <si>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</si>
  <si>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</si>
  <si>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</si>
  <si>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</si>
  <si>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</si>
  <si>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</si>
  <si>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</si>
  <si>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</si>
  <si>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</si>
  <si>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</si>
  <si>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</si>
  <si>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</si>
  <si>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</si>
  <si>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</si>
  <si>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</si>
  <si>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</si>
  <si>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</si>
  <si>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</si>
  <si>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</si>
  <si>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</si>
  <si>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</si>
  <si>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</si>
  <si>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</si>
  <si>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</si>
  <si>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</si>
  <si>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</si>
  <si>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</si>
  <si>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</si>
  <si>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</si>
  <si>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</si>
  <si>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</si>
  <si>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</si>
  <si>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</si>
  <si>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</si>
  <si>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</si>
  <si>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</si>
  <si>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</si>
  <si>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</si>
  <si>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</si>
  <si>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</si>
  <si>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</si>
  <si>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</si>
  <si>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</si>
  <si>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</si>
  <si>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</si>
  <si>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</si>
  <si>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</si>
  <si>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</si>
  <si>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</si>
  <si>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</si>
  <si>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</si>
  <si>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</si>
  <si>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</si>
  <si>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</si>
  <si>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</si>
  <si>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</si>
  <si>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</si>
  <si>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</si>
  <si>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</si>
  <si>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</si>
  <si>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</si>
  <si>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</si>
  <si>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</si>
  <si>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</si>
  <si>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</si>
  <si>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</si>
  <si>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</si>
  <si>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</si>
  <si>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</si>
  <si>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</si>
  <si>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</si>
  <si>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</si>
  <si>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</si>
  <si>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</si>
  <si>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</si>
  <si>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</si>
  <si>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</si>
  <si>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</si>
  <si>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</si>
  <si>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</si>
  <si>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</si>
  <si>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</si>
  <si>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</si>
  <si>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</si>
  <si>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</si>
  <si>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</si>
  <si>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</si>
  <si>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</si>
  <si>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</si>
  <si>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</si>
  <si>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</si>
  <si>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</si>
  <si>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</si>
  <si>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</si>
  <si>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</si>
  <si>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</si>
  <si>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</si>
  <si>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</si>
  <si>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</si>
  <si>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</si>
  <si>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</si>
  <si>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</si>
  <si>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</si>
  <si>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</si>
  <si>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</si>
  <si>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</si>
  <si>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</si>
  <si>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</si>
  <si>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</si>
  <si>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</si>
  <si>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</si>
  <si>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</si>
  <si>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</si>
  <si>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</si>
  <si>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</si>
  <si>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</si>
  <si>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</si>
  <si>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</si>
  <si>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</si>
  <si>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</si>
  <si>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</si>
  <si>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</si>
  <si>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</si>
  <si>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</si>
  <si>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</si>
  <si>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</si>
  <si>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</si>
  <si>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</si>
  <si>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</si>
  <si>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</si>
  <si>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</si>
  <si>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</si>
  <si>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</si>
  <si>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</si>
  <si>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</si>
  <si>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</si>
  <si>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</si>
  <si>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</si>
  <si>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</si>
  <si>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</si>
  <si>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</si>
  <si>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</si>
  <si>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</si>
  <si>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</si>
  <si>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</si>
  <si>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</si>
  <si>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</si>
  <si>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</si>
  <si>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</si>
  <si>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</si>
  <si>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</si>
  <si>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</si>
  <si>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</si>
  <si>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</si>
  <si>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</si>
  <si>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</si>
  <si>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</si>
  <si>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</si>
  <si>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</si>
  <si>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</si>
  <si>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</si>
  <si>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</si>
  <si>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</si>
  <si>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</si>
  <si>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</si>
  <si>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</si>
  <si>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</si>
  <si>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</si>
  <si>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</si>
  <si>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</si>
  <si>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</si>
  <si>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</si>
  <si>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</si>
  <si>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</si>
  <si>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</si>
  <si>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</si>
  <si>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</si>
  <si>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</si>
  <si>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</si>
  <si>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</si>
  <si>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</si>
  <si>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</si>
  <si>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</si>
  <si>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</si>
  <si>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</si>
  <si>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</si>
  <si>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</si>
  <si>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</si>
  <si>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</si>
  <si>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</si>
  <si>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</si>
  <si>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</si>
  <si>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</si>
  <si>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</si>
  <si>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</si>
  <si>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</si>
  <si>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</si>
  <si>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</si>
  <si>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</si>
  <si>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</si>
  <si>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</si>
  <si>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</si>
  <si>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</si>
  <si>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</si>
  <si>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</si>
  <si>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</si>
  <si>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</si>
  <si>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</si>
  <si>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</si>
  <si>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</si>
  <si>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</si>
  <si>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</si>
  <si>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</si>
  <si>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</si>
  <si>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</si>
  <si>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</si>
  <si>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</si>
  <si>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</si>
  <si>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</si>
  <si>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</si>
  <si>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</si>
  <si>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</si>
  <si>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</si>
  <si>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</si>
  <si>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</si>
  <si>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</si>
  <si>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</si>
  <si>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</si>
  <si>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</si>
  <si>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</si>
  <si>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</si>
  <si>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</si>
  <si>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</si>
  <si>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</si>
  <si>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</si>
  <si>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</si>
  <si>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</si>
  <si>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</si>
  <si>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</si>
  <si>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</si>
  <si>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</si>
  <si>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</si>
  <si>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</si>
  <si>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</si>
  <si>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</si>
  <si>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</si>
  <si>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</si>
  <si>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</si>
  <si>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</si>
  <si>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</si>
  <si>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</si>
  <si>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</si>
  <si>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</si>
  <si>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</si>
  <si>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</si>
  <si>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</si>
  <si>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</si>
  <si>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</si>
  <si>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</si>
  <si>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</si>
  <si>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</si>
  <si>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</si>
  <si>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</si>
  <si>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</si>
  <si>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</si>
  <si>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</si>
  <si>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</si>
  <si>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</si>
  <si>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</si>
  <si>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</si>
  <si>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</si>
  <si>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</si>
  <si>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</si>
  <si>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</si>
  <si>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</si>
  <si>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</si>
  <si>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</si>
  <si>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</si>
  <si>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</si>
  <si>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</si>
  <si>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</si>
  <si>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</si>
  <si>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</si>
  <si>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</si>
  <si>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</si>
  <si>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</si>
  <si>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</si>
  <si>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</si>
  <si>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</si>
  <si>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</si>
  <si>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</si>
  <si>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</si>
  <si>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</si>
  <si>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</si>
  <si>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</si>
  <si>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</si>
  <si>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</si>
  <si>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</si>
  <si>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</si>
  <si>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</si>
  <si>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</si>
  <si>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</si>
  <si>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</si>
  <si>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</si>
  <si>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</si>
  <si>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</si>
  <si>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</si>
  <si>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</si>
  <si>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</si>
  <si>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</si>
  <si>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</si>
  <si>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</si>
  <si>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</si>
  <si>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</si>
  <si>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</si>
  <si>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</si>
  <si>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</si>
  <si>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</si>
  <si>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</si>
  <si>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</si>
  <si>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</si>
  <si>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</si>
  <si>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</si>
  <si>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</si>
  <si>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</si>
  <si>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</si>
  <si>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</si>
  <si>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</si>
  <si>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</si>
  <si>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</si>
  <si>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</si>
  <si>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</si>
  <si>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</si>
  <si>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</si>
  <si>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</si>
  <si>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</si>
  <si>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</si>
  <si>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</si>
  <si>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</si>
  <si>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</si>
  <si>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</si>
  <si>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</si>
  <si>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</si>
  <si>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</si>
  <si>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</si>
  <si>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</si>
  <si>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</si>
  <si>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</si>
  <si>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</si>
  <si>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</si>
  <si>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</si>
  <si>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</si>
  <si>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</si>
  <si>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</si>
  <si>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</si>
  <si>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</si>
  <si>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</si>
  <si>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</si>
  <si>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</si>
  <si>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</si>
  <si>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</si>
  <si>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</si>
  <si>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</si>
  <si>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</si>
  <si>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</si>
  <si>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</si>
  <si>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</si>
  <si>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</si>
  <si>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</si>
  <si>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</si>
  <si>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</si>
  <si>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</si>
  <si>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</si>
  <si>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</si>
  <si>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</si>
  <si>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</si>
  <si>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</si>
  <si>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</si>
  <si>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</si>
  <si>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</si>
  <si>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</si>
  <si>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</si>
  <si>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</si>
  <si>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</si>
  <si>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</si>
  <si>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</si>
  <si>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</si>
  <si>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</si>
  <si>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</si>
  <si>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</si>
  <si>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</si>
  <si>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</si>
  <si>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</si>
  <si>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</si>
  <si>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</si>
  <si>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</si>
  <si>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</si>
  <si>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</si>
  <si>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</si>
  <si>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</si>
  <si>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</si>
  <si>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</si>
  <si>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</si>
  <si>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</si>
  <si>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</si>
  <si>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</si>
  <si>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</si>
  <si>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</si>
  <si>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</si>
  <si>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</si>
  <si>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</si>
  <si>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</si>
  <si>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</si>
  <si>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</si>
  <si>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</si>
  <si>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</si>
  <si>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</si>
  <si>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</si>
  <si>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</si>
  <si>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</si>
  <si>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</si>
  <si>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</si>
  <si>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</si>
  <si>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</si>
  <si>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</si>
  <si>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</si>
  <si>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</si>
  <si>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</si>
  <si>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</si>
  <si>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</si>
  <si>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</si>
  <si>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</si>
  <si>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</si>
  <si>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</si>
  <si>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</si>
  <si>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</si>
  <si>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</si>
  <si>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</si>
  <si>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</si>
  <si>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</si>
  <si>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</si>
  <si>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</si>
  <si>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</si>
  <si>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</si>
  <si>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</si>
  <si>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</si>
  <si>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</si>
  <si>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</si>
  <si>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</si>
  <si>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</si>
  <si>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</si>
  <si>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</si>
  <si>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</si>
  <si>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</si>
  <si>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</si>
  <si>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</si>
  <si>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</si>
  <si>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</si>
  <si>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</si>
  <si>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</si>
  <si>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</si>
  <si>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</si>
  <si>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</si>
  <si>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</si>
  <si>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</si>
  <si>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</si>
  <si>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</si>
  <si>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</si>
  <si>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</si>
  <si>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</si>
  <si>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</si>
  <si>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</si>
  <si>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</si>
  <si>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</si>
  <si>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</si>
  <si>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</si>
  <si>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</si>
  <si>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</si>
  <si>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</si>
  <si>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</si>
  <si>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</si>
  <si>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</si>
  <si>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</si>
  <si>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</si>
  <si>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</si>
  <si>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</si>
  <si>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</si>
  <si>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</si>
  <si>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</si>
  <si>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</si>
  <si>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</si>
  <si>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</si>
  <si>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</si>
  <si>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</si>
  <si>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</si>
  <si>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</si>
  <si>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</si>
  <si>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</si>
  <si>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</si>
  <si>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</si>
  <si>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</si>
  <si>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</si>
  <si>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</si>
  <si>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</si>
  <si>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</si>
  <si>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</si>
  <si>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</si>
  <si>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</si>
  <si>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</si>
  <si>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</si>
  <si>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</si>
  <si>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</si>
  <si>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</si>
  <si>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</si>
  <si>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</si>
  <si>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</si>
  <si>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</si>
  <si>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</si>
  <si>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</si>
  <si>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</si>
  <si>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</si>
  <si>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</si>
  <si>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</si>
  <si>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</si>
  <si>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</si>
  <si>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</si>
  <si>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</si>
  <si>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</si>
  <si>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</si>
  <si>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</si>
  <si>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</si>
  <si>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</si>
  <si>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</si>
  <si>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</si>
  <si>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</si>
  <si>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</si>
  <si>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</si>
  <si>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</si>
  <si>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</si>
  <si>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</si>
  <si>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</si>
  <si>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</si>
  <si>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</si>
  <si>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</si>
  <si>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</si>
  <si>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</si>
  <si>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</si>
  <si>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</si>
  <si>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</si>
  <si>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</si>
  <si>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</si>
  <si>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</si>
  <si>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</si>
  <si>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</si>
  <si>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</si>
  <si>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</si>
  <si>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</si>
  <si>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</si>
  <si>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</si>
  <si>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</si>
  <si>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</si>
  <si>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</si>
  <si>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</si>
  <si>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</si>
  <si>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</si>
  <si>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</si>
  <si>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</si>
  <si>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</si>
  <si>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</si>
  <si>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</si>
  <si>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</si>
  <si>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</si>
  <si>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</si>
  <si>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</si>
  <si>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</si>
  <si>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</si>
  <si>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</si>
  <si>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</si>
  <si>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</si>
  <si>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</si>
  <si>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</si>
  <si>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</si>
  <si>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</si>
  <si>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</si>
  <si>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</si>
  <si>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</si>
  <si>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</si>
  <si>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</si>
  <si>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</si>
  <si>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</si>
  <si>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</si>
  <si>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</si>
  <si>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</si>
  <si>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</si>
  <si>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</si>
  <si>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</si>
  <si>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</si>
  <si>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</si>
  <si>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</si>
  <si>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</si>
  <si>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</si>
  <si>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</si>
  <si>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</si>
  <si>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</si>
  <si>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</si>
  <si>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</si>
  <si>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</si>
  <si>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</si>
  <si>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</si>
  <si>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</si>
  <si>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</si>
  <si>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</si>
  <si>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</si>
  <si>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</si>
  <si>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</si>
  <si>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</si>
  <si>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</si>
  <si>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</si>
  <si>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</si>
  <si>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</si>
  <si>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</si>
  <si>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</si>
  <si>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</si>
  <si>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</si>
  <si>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</si>
  <si>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</si>
  <si>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</si>
  <si>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</si>
  <si>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</si>
  <si>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</si>
  <si>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</si>
  <si>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</si>
  <si>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</si>
  <si>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</si>
  <si>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</si>
  <si>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</si>
  <si>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</si>
  <si>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</si>
  <si>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</si>
  <si>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</si>
  <si>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</si>
  <si>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</si>
  <si>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</si>
  <si>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</si>
  <si>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</si>
  <si>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</si>
  <si>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</si>
  <si>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</si>
  <si>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</si>
  <si>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</si>
  <si>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</si>
  <si>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</si>
  <si>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</si>
  <si>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</si>
  <si>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</si>
  <si>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</si>
  <si>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</si>
  <si>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</si>
  <si>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</si>
  <si>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</si>
  <si>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</si>
  <si>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</si>
  <si>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</si>
  <si>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</si>
  <si>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</si>
  <si>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</si>
  <si>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</si>
  <si>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</si>
  <si>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</si>
  <si>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</si>
  <si>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</si>
  <si>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</si>
  <si>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</si>
  <si>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</si>
  <si>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</si>
  <si>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</si>
  <si>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</si>
  <si>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</si>
  <si>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</si>
  <si>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</si>
  <si>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</si>
  <si>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</si>
  <si>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</si>
  <si>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</si>
  <si>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</si>
  <si>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</si>
  <si>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</si>
  <si>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</si>
  <si>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</si>
  <si>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</si>
  <si>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</si>
  <si>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</si>
  <si>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</si>
  <si>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</si>
  <si>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</si>
  <si>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</si>
  <si>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</si>
  <si>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</si>
  <si>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</si>
  <si>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</si>
  <si>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</si>
  <si>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</si>
  <si>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</si>
  <si>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</si>
  <si>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</si>
  <si>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</si>
  <si>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</si>
  <si>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</si>
  <si>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</si>
  <si>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</si>
  <si>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</si>
  <si>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</si>
  <si>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</si>
  <si>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</si>
  <si>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</si>
  <si>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</si>
  <si>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</si>
  <si>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</si>
  <si>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</si>
  <si>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</si>
  <si>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</si>
  <si>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</si>
  <si>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</si>
  <si>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</si>
  <si>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</si>
  <si>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</si>
  <si>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</si>
  <si>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</si>
  <si>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</si>
  <si>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</si>
  <si>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</si>
  <si>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</si>
  <si>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</si>
  <si>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</si>
  <si>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</si>
  <si>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</si>
  <si>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</si>
  <si>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</si>
  <si>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</si>
  <si>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</si>
  <si>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</si>
  <si>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</si>
  <si>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</si>
  <si>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</si>
  <si>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</si>
  <si>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</si>
  <si>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</si>
  <si>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</si>
  <si>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</si>
  <si>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</si>
  <si>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</si>
  <si>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</si>
  <si>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</si>
  <si>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</si>
  <si>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</si>
  <si>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</si>
  <si>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</si>
  <si>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</si>
  <si>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</si>
  <si>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</si>
  <si>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</si>
  <si>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</si>
  <si>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</si>
  <si>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</si>
  <si>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</si>
  <si>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</si>
  <si>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</si>
  <si>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</si>
  <si>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</si>
  <si>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</si>
  <si>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</si>
  <si>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</si>
  <si>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</si>
  <si>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</si>
  <si>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</si>
  <si>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</si>
  <si>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</si>
  <si>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</si>
  <si>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</si>
  <si>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</si>
  <si>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</si>
  <si>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</si>
  <si>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</si>
  <si>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</si>
  <si>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</si>
  <si>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</si>
  <si>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</si>
  <si>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</si>
  <si>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</si>
  <si>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</si>
  <si>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</si>
  <si>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</si>
  <si>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</si>
  <si>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</si>
  <si>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</si>
  <si>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</si>
  <si>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</si>
  <si>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</si>
  <si>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</si>
  <si>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</si>
  <si>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</si>
  <si>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</si>
  <si>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</si>
  <si>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</si>
  <si>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</si>
  <si>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</si>
  <si>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</si>
  <si>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</si>
  <si>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</si>
  <si>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</si>
  <si>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</si>
  <si>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</si>
  <si>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</si>
  <si>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</si>
  <si>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</si>
  <si>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</si>
  <si>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</si>
  <si>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</si>
  <si>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</si>
  <si>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</si>
  <si>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</si>
  <si>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</si>
  <si>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</si>
  <si>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</si>
  <si>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</si>
  <si>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</si>
  <si>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</si>
  <si>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</si>
  <si>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</si>
  <si>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</si>
  <si>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</si>
  <si>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</si>
  <si>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</si>
  <si>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</si>
  <si>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</si>
  <si>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</si>
  <si>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</si>
  <si>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</si>
  <si>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</si>
  <si>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</si>
  <si>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</si>
  <si>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</si>
  <si>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</si>
  <si>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</si>
  <si>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</si>
  <si>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</si>
  <si>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</si>
  <si>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</si>
  <si>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</si>
  <si>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</si>
  <si>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</si>
  <si>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</si>
  <si>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</si>
  <si>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</si>
  <si>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</si>
  <si>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</si>
  <si>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</si>
  <si>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</si>
  <si>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</si>
  <si>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</si>
  <si>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</si>
  <si>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</si>
  <si>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</si>
  <si>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</si>
  <si>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</si>
  <si>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</si>
  <si>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</si>
  <si>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</si>
  <si>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</si>
  <si>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</si>
  <si>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</si>
  <si>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</si>
  <si>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</si>
  <si>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</si>
  <si>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</si>
  <si>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</si>
  <si>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</si>
  <si>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</si>
  <si>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</si>
  <si>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</si>
  <si>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</si>
  <si>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</si>
  <si>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</si>
  <si>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</si>
  <si>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</si>
  <si>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</si>
  <si>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</si>
  <si>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</si>
  <si>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</si>
  <si>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</si>
  <si>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</si>
  <si>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</si>
  <si>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</si>
  <si>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</si>
  <si>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</si>
  <si>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</si>
  <si>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</si>
  <si>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</si>
  <si>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</si>
  <si>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</si>
  <si>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</si>
  <si>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</si>
  <si>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</si>
  <si>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</si>
  <si>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</si>
  <si>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</si>
  <si>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</si>
  <si>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</si>
  <si>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</si>
  <si>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</si>
  <si>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</si>
  <si>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</si>
  <si>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</si>
  <si>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</si>
  <si>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</si>
  <si>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</si>
  <si>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</si>
  <si>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</si>
  <si>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</si>
  <si>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</si>
  <si>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</si>
  <si>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</si>
  <si>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</si>
  <si>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</si>
  <si>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</si>
  <si>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</si>
  <si>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</si>
  <si>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</si>
  <si>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</si>
  <si>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</si>
  <si>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</si>
  <si>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</si>
  <si>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</si>
  <si>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</si>
  <si>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</si>
  <si>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</si>
  <si>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</si>
  <si>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</si>
  <si>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</si>
  <si>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</si>
  <si>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</si>
  <si>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</si>
  <si>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</si>
  <si>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</si>
  <si>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</si>
  <si>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</si>
  <si>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</si>
  <si>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</si>
  <si>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</si>
  <si>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</si>
  <si>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</si>
  <si>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</si>
  <si>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</si>
  <si>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</si>
  <si>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</si>
  <si>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</si>
  <si>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</si>
  <si>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</si>
  <si>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</si>
  <si>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</si>
  <si>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</si>
  <si>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</si>
  <si>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</si>
  <si>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</si>
  <si>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</si>
  <si>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</si>
  <si>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</si>
  <si>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</si>
  <si>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</si>
  <si>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</si>
  <si>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</si>
  <si>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</si>
  <si>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</si>
  <si>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</si>
  <si>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</si>
  <si>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</si>
  <si>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</si>
  <si>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</si>
  <si>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</si>
  <si>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</si>
  <si>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</si>
  <si>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</si>
  <si>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</si>
  <si>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</si>
  <si>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</si>
  <si>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</si>
  <si>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</si>
  <si>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</si>
  <si>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</si>
  <si>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</si>
  <si>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</si>
  <si>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</si>
  <si>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</si>
  <si>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</si>
  <si>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</si>
  <si>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</si>
  <si>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</si>
  <si>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</si>
  <si>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</si>
  <si>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</si>
  <si>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</si>
  <si>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</si>
  <si>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</si>
  <si>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</si>
  <si>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</si>
  <si>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</si>
  <si>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</si>
  <si>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</si>
  <si>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</si>
  <si>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</si>
  <si>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</si>
  <si>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</si>
  <si>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</si>
  <si>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</si>
  <si>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</si>
  <si>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</si>
  <si>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</si>
  <si>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</si>
  <si>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</si>
  <si>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</si>
  <si>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</si>
  <si>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</si>
  <si>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</si>
  <si>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</si>
  <si>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</si>
  <si>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</si>
  <si>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</si>
  <si>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</si>
  <si>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</si>
  <si>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</si>
  <si>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</si>
  <si>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</si>
  <si>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</si>
  <si>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</si>
  <si>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</si>
  <si>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</si>
  <si>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</si>
  <si>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</si>
  <si>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</si>
  <si>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</si>
  <si>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</si>
  <si>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</si>
  <si>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</si>
  <si>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</si>
  <si>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</si>
  <si>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</si>
  <si>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</si>
  <si>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</si>
  <si>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</si>
  <si>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</si>
  <si>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</si>
  <si>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</si>
  <si>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</si>
  <si>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</si>
  <si>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</si>
  <si>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</si>
  <si>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</si>
  <si>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</si>
  <si>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</si>
  <si>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</si>
  <si>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</si>
  <si>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</si>
  <si>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</si>
  <si>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</si>
  <si>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</si>
  <si>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</si>
  <si>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</si>
  <si>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</si>
  <si>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</si>
  <si>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</si>
  <si>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</si>
  <si>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</si>
  <si>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</si>
  <si>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</si>
  <si>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</si>
  <si>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</si>
  <si>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</si>
  <si>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</si>
  <si>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</si>
  <si>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</si>
  <si>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</si>
  <si>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</si>
  <si>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</si>
  <si>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</si>
  <si>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</si>
  <si>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</si>
  <si>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</si>
  <si>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</si>
  <si>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</si>
  <si>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</si>
  <si>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</si>
  <si>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</si>
  <si>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</si>
  <si>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</si>
  <si>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</si>
  <si>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</si>
  <si>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</si>
  <si>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</si>
  <si>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</si>
  <si>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</si>
  <si>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</si>
  <si>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</si>
  <si>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</si>
  <si>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</si>
  <si>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</si>
  <si>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</si>
  <si>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</si>
  <si>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</si>
  <si>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</si>
  <si>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</si>
  <si>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</si>
  <si>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</si>
  <si>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</si>
  <si>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</si>
  <si>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</si>
  <si>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</si>
  <si>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</si>
  <si>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</si>
  <si>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</si>
  <si>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</si>
  <si>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</si>
  <si>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</si>
  <si>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</si>
  <si>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</si>
  <si>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</si>
  <si>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</si>
  <si>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</si>
  <si>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</si>
  <si>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</si>
  <si>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</si>
  <si>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</si>
  <si>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</si>
  <si>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</si>
  <si>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</si>
  <si>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</si>
  <si>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</si>
  <si>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</si>
  <si>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</si>
  <si>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</si>
  <si>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</si>
  <si>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</si>
  <si>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</si>
  <si>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</si>
  <si>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</si>
  <si>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</si>
  <si>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</si>
  <si>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</si>
  <si>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</si>
  <si>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</si>
  <si>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</si>
  <si>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</si>
  <si>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</si>
  <si>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</si>
  <si>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</si>
  <si>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</si>
  <si>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</si>
  <si>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</si>
  <si>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</si>
  <si>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</si>
  <si>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</si>
  <si>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</si>
  <si>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</si>
  <si>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</si>
  <si>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</si>
  <si>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</si>
  <si>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</si>
  <si>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</si>
  <si>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</si>
  <si>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</si>
  <si>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</si>
  <si>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</si>
  <si>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</si>
  <si>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</si>
  <si>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</si>
  <si>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</si>
  <si>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</si>
  <si>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</si>
  <si>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</si>
  <si>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</si>
  <si>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</si>
  <si>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</si>
  <si>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</si>
  <si>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</si>
  <si>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</si>
  <si>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</si>
  <si>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</si>
  <si>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</si>
  <si>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</si>
  <si>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</si>
  <si>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</si>
  <si>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</si>
  <si>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</si>
  <si>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</si>
  <si>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</si>
  <si>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</si>
  <si>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</si>
  <si>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</si>
  <si>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</si>
  <si>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</si>
  <si>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</si>
  <si>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</si>
  <si>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</si>
  <si>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</si>
  <si>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</si>
  <si>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</si>
  <si>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</si>
  <si>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</si>
  <si>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</si>
  <si>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</si>
  <si>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</si>
  <si>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</si>
  <si>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</si>
  <si>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</si>
  <si>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</si>
  <si>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</si>
  <si>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</si>
  <si>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</si>
  <si>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</si>
  <si>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</si>
  <si>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</si>
  <si>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</si>
  <si>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</si>
  <si>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</si>
  <si>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</si>
  <si>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</si>
  <si>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</si>
  <si>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</si>
  <si>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</si>
  <si>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</si>
  <si>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</si>
  <si>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</si>
  <si>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</si>
  <si>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</si>
  <si>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</si>
  <si>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</si>
  <si>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</si>
  <si>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</si>
  <si>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</si>
  <si>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</si>
  <si>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</si>
  <si>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</si>
  <si>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</si>
  <si>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</si>
  <si>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</si>
  <si>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</si>
  <si>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</si>
  <si>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</si>
  <si>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</si>
  <si>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</si>
  <si>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</si>
  <si>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</si>
  <si>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</si>
  <si>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</si>
  <si>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</si>
  <si>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</si>
  <si>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</si>
  <si>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</si>
  <si>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</si>
  <si>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</si>
  <si>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</si>
  <si>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</si>
  <si>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</si>
  <si>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</si>
  <si>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</si>
  <si>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</si>
  <si>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</si>
  <si>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</si>
  <si>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</si>
  <si>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</si>
  <si>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</si>
  <si>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</si>
  <si>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</si>
  <si>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</si>
  <si>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</si>
  <si>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</si>
  <si>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</si>
  <si>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</si>
  <si>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</si>
  <si>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</si>
  <si>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</si>
  <si>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</si>
  <si>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</si>
  <si>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</si>
  <si>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</si>
  <si>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</si>
  <si>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</si>
  <si>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</si>
  <si>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</si>
  <si>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</si>
  <si>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</si>
  <si>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</si>
  <si>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</si>
  <si>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</si>
  <si>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</si>
  <si>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</si>
  <si>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</si>
  <si>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</si>
  <si>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</si>
  <si>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</si>
  <si>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</si>
  <si>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</si>
  <si>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</si>
  <si>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</si>
  <si>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</si>
  <si>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</si>
  <si>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</si>
  <si>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</si>
  <si>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</si>
  <si>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</si>
  <si>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</si>
  <si>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</si>
  <si>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</si>
  <si>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</si>
  <si>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</si>
  <si>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</si>
  <si>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</si>
  <si>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</si>
  <si>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</si>
  <si>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</si>
  <si>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</si>
  <si>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</si>
  <si>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</si>
  <si>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</si>
  <si>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</si>
  <si>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</si>
  <si>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</si>
  <si>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</si>
  <si>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</si>
  <si>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</si>
  <si>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</si>
  <si>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</si>
  <si>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</si>
  <si>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</si>
  <si>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</si>
  <si>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</si>
  <si>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</si>
  <si>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</si>
  <si>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</si>
  <si>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</si>
  <si>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</si>
  <si>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</si>
  <si>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</si>
  <si>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</si>
  <si>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</si>
  <si>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</si>
  <si>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</si>
  <si>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</si>
  <si>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</si>
  <si>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</si>
  <si>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</si>
  <si>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</si>
  <si>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</si>
  <si>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</si>
  <si>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</si>
  <si>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</si>
  <si>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</si>
  <si>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</si>
  <si>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</si>
  <si>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</si>
  <si>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</si>
  <si>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</si>
  <si>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</si>
  <si>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</si>
  <si>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</si>
  <si>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</si>
  <si>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</si>
  <si>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</si>
  <si>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</si>
  <si>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</si>
  <si>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</si>
  <si>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</si>
  <si>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</si>
  <si>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</si>
  <si>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</si>
  <si>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</si>
  <si>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</si>
  <si>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</si>
  <si>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</si>
  <si>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</si>
  <si>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</si>
  <si>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</si>
  <si>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</si>
  <si>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</si>
  <si>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</si>
  <si>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</si>
  <si>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</si>
  <si>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</si>
  <si>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</si>
  <si>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</si>
  <si>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</si>
  <si>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</si>
  <si>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</si>
  <si>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</si>
  <si>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</si>
  <si>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</si>
  <si>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</si>
  <si>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</si>
  <si>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</si>
  <si>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</si>
  <si>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</si>
  <si>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</si>
  <si>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</si>
  <si>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</si>
  <si>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</si>
  <si>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</si>
  <si>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</si>
  <si>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</si>
  <si>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</si>
  <si>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</si>
  <si>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</si>
  <si>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</si>
  <si>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</si>
  <si>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</si>
  <si>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</si>
  <si>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</si>
  <si>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</si>
  <si>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</si>
  <si>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</si>
  <si>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</si>
  <si>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</si>
  <si>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</si>
  <si>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</si>
  <si>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</si>
  <si>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</si>
  <si>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</si>
  <si>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</si>
  <si>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</si>
  <si>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</si>
  <si>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</si>
  <si>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</si>
  <si>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</si>
  <si>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</si>
  <si>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</si>
  <si>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</si>
  <si>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</si>
  <si>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</si>
  <si>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</si>
  <si>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</si>
  <si>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</si>
  <si>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</si>
  <si>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</si>
  <si>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</si>
  <si>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</si>
  <si>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</si>
  <si>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</si>
  <si>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</si>
  <si>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</si>
  <si>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</si>
  <si>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</si>
  <si>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</si>
  <si>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</si>
  <si>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</si>
  <si>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</si>
  <si>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</si>
  <si>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</si>
  <si>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</si>
  <si>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</si>
  <si>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</si>
  <si>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</si>
  <si>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</si>
  <si>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</si>
  <si>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</si>
  <si>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</si>
  <si>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</si>
  <si>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</si>
  <si>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</si>
  <si>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</si>
  <si>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</si>
  <si>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</si>
  <si>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</si>
  <si>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</si>
  <si>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</si>
  <si>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</si>
  <si>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</si>
  <si>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</si>
  <si>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</si>
  <si>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</si>
  <si>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</si>
  <si>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</si>
  <si>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</si>
  <si>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</si>
  <si>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</si>
  <si>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</si>
  <si>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</si>
  <si>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</si>
  <si>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</si>
  <si>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</si>
  <si>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</si>
  <si>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</si>
  <si>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</si>
  <si>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</si>
  <si>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</si>
  <si>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</si>
  <si>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</si>
  <si>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</si>
  <si>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</si>
  <si>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</si>
  <si>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</si>
  <si>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</si>
  <si>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</si>
  <si>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</si>
  <si>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</si>
  <si>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</si>
  <si>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</si>
  <si>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</si>
  <si>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</si>
  <si>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</si>
  <si>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</si>
  <si>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</si>
  <si>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</si>
  <si>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</si>
  <si>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</si>
  <si>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</si>
  <si>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</si>
  <si>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</si>
  <si>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</si>
  <si>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</si>
  <si>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</si>
  <si>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</si>
  <si>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</si>
  <si>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</si>
  <si>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</si>
  <si>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</si>
  <si>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</si>
  <si>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</si>
  <si>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</si>
  <si>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</si>
  <si>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</si>
  <si>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</si>
  <si>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</si>
  <si>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</si>
  <si>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</si>
  <si>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</si>
  <si>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</si>
  <si>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</si>
  <si>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</si>
  <si>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</si>
  <si>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</si>
  <si>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</si>
  <si>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</si>
  <si>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</si>
  <si>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</si>
  <si>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</si>
  <si>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</si>
  <si>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</si>
  <si>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</si>
  <si>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</si>
  <si>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</si>
  <si>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</si>
  <si>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</si>
  <si>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</si>
  <si>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</si>
  <si>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</si>
  <si>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</si>
  <si>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</si>
  <si>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</si>
  <si>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</si>
  <si>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</si>
  <si>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</si>
  <si>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</si>
  <si>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</si>
  <si>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</si>
  <si>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</si>
  <si>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</si>
  <si>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</si>
  <si>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</si>
  <si>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</si>
  <si>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</si>
  <si>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</si>
  <si>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</si>
  <si>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</si>
  <si>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</si>
  <si>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</si>
  <si>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</si>
  <si>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</si>
  <si>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</si>
  <si>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</si>
  <si>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</si>
  <si>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</si>
  <si>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</si>
  <si>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</si>
  <si>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</si>
  <si>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</si>
  <si>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</si>
  <si>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</si>
  <si>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</si>
  <si>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</si>
  <si>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</si>
  <si>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</si>
  <si>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</si>
  <si>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</si>
  <si>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</si>
  <si>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</si>
  <si>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</si>
  <si>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</si>
  <si>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</si>
  <si>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</si>
  <si>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</si>
  <si>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</si>
  <si>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</si>
  <si>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</si>
  <si>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</si>
  <si>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</si>
  <si>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</si>
  <si>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</si>
  <si>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</si>
  <si>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</si>
  <si>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</si>
  <si>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</si>
  <si>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</si>
  <si>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</si>
  <si>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</si>
  <si>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</si>
  <si>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</si>
  <si>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</si>
  <si>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</si>
  <si>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</si>
  <si>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</si>
  <si>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</si>
  <si>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</si>
  <si>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</si>
  <si>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</si>
  <si>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</si>
  <si>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</si>
  <si>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</si>
  <si>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</si>
  <si>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</si>
  <si>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</si>
  <si>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</si>
  <si>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</si>
  <si>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</si>
  <si>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</si>
  <si>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</si>
  <si>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</si>
  <si>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</si>
  <si>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</si>
  <si>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</si>
  <si>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</si>
  <si>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</si>
  <si>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</si>
  <si>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</si>
  <si>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</si>
  <si>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</si>
  <si>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</si>
  <si>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</si>
  <si>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</si>
  <si>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</si>
  <si>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</si>
  <si>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</si>
  <si>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</si>
  <si>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</si>
  <si>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</si>
  <si>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</si>
  <si>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</si>
  <si>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</si>
  <si>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</si>
  <si>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</si>
  <si>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</si>
  <si>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</si>
  <si>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</si>
  <si>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</si>
  <si>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</si>
  <si>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</si>
  <si>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</si>
  <si>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</si>
  <si>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</si>
  <si>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</si>
  <si>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</si>
  <si>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</si>
  <si>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</si>
  <si>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</si>
  <si>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</si>
  <si>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</si>
  <si>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</si>
  <si>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</si>
  <si>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</si>
  <si>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</si>
  <si>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</si>
  <si>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</si>
  <si>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</si>
  <si>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</si>
  <si>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</si>
  <si>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</si>
  <si>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</si>
  <si>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</si>
  <si>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</si>
  <si>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</si>
  <si>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</si>
  <si>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</si>
  <si>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</si>
  <si>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</si>
  <si>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</si>
  <si>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</si>
  <si>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</si>
  <si>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</si>
  <si>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</si>
  <si>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</si>
  <si>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</si>
  <si>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</si>
  <si>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</si>
  <si>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</si>
  <si>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</si>
  <si>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</si>
  <si>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</si>
  <si>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</si>
  <si>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</si>
  <si>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</si>
  <si>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</si>
  <si>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</si>
  <si>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</si>
  <si>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</si>
  <si>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</si>
  <si>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</si>
  <si>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</si>
  <si>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</si>
  <si>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</si>
  <si>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</si>
  <si>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</si>
  <si>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</si>
  <si>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</si>
  <si>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</si>
  <si>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</si>
  <si>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</si>
  <si>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</si>
  <si>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</si>
  <si>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</si>
  <si>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</si>
  <si>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</si>
  <si>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</si>
  <si>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</si>
  <si>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</si>
  <si>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</si>
  <si>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</si>
  <si>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</si>
  <si>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</si>
  <si>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</si>
  <si>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</si>
  <si>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</si>
  <si>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</si>
  <si>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</si>
  <si>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</si>
  <si>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</si>
  <si>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</si>
  <si>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</si>
  <si>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</si>
  <si>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</si>
  <si>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</si>
  <si>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</si>
  <si>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</si>
  <si>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</si>
  <si>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</si>
  <si>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</si>
  <si>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</si>
  <si>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</si>
  <si>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</si>
  <si>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</si>
  <si>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</si>
  <si>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</si>
  <si>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</si>
  <si>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</si>
  <si>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</si>
  <si>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</si>
  <si>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</si>
  <si>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</si>
  <si>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</si>
  <si>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</si>
  <si>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</si>
  <si>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</si>
  <si>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</si>
  <si>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</si>
  <si>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</si>
  <si>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</si>
  <si>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</si>
  <si>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</si>
  <si>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</si>
  <si>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</si>
  <si>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</si>
  <si>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</si>
  <si>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</si>
  <si>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</si>
  <si>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</si>
  <si>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</si>
  <si>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</si>
  <si>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</si>
  <si>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</si>
  <si>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</si>
  <si>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</si>
  <si>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</si>
  <si>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</si>
  <si>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</si>
  <si>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</si>
  <si>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</si>
  <si>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</si>
  <si>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</si>
  <si>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</si>
  <si>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</si>
  <si>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</si>
  <si>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</si>
  <si>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</si>
  <si>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</si>
  <si>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</si>
  <si>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</si>
  <si>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</si>
  <si>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</si>
  <si>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</si>
  <si>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</si>
  <si>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</si>
  <si>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</si>
  <si>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</si>
  <si>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</si>
  <si>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</si>
  <si>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</si>
  <si>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</si>
  <si>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</si>
  <si>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</si>
  <si>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</si>
  <si>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</si>
  <si>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</si>
  <si>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</si>
  <si>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</si>
  <si>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</si>
  <si>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</si>
  <si>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</si>
  <si>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</si>
  <si>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</si>
  <si>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</si>
  <si>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</si>
  <si>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</si>
  <si>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</si>
  <si>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</si>
  <si>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</si>
  <si>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</si>
  <si>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</si>
  <si>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</si>
  <si>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</si>
  <si>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</si>
  <si>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</si>
  <si>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</si>
  <si>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</si>
  <si>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</si>
  <si>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</si>
  <si>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</si>
  <si>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</si>
  <si>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</si>
  <si>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</si>
  <si>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</si>
  <si>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</si>
  <si>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</si>
  <si>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</si>
  <si>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</si>
  <si>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</si>
  <si>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</si>
  <si>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</si>
  <si>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</si>
  <si>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</si>
  <si>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</si>
  <si>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</si>
  <si>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</si>
  <si>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</si>
  <si>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</si>
  <si>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</si>
  <si>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</si>
  <si>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</si>
  <si>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</si>
  <si>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</si>
  <si>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</si>
  <si>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</si>
  <si>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</si>
  <si>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</si>
  <si>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</si>
  <si>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</si>
  <si>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</si>
  <si>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</si>
  <si>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</si>
  <si>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</si>
  <si>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</si>
  <si>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</si>
  <si>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</si>
  <si>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</si>
  <si>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</si>
  <si>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</si>
  <si>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</si>
  <si>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</si>
  <si>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</si>
  <si>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</si>
  <si>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</si>
  <si>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</si>
  <si>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</si>
  <si>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</si>
  <si>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</si>
  <si>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</si>
  <si>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</si>
  <si>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</si>
  <si>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</si>
  <si>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</si>
  <si>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</si>
  <si>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</si>
  <si>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</si>
  <si>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</si>
  <si>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</si>
  <si>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</si>
  <si>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</si>
  <si>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</si>
  <si>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</si>
  <si>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</si>
  <si>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</si>
  <si>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</si>
  <si>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</si>
  <si>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</si>
  <si>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</si>
  <si>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</si>
  <si>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</si>
  <si>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</si>
  <si>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</si>
  <si>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</si>
  <si>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</si>
  <si>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</si>
  <si>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</si>
  <si>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</si>
  <si>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</si>
  <si>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</si>
  <si>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</si>
  <si>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</si>
  <si>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</si>
  <si>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</si>
  <si>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</si>
  <si>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</si>
  <si>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</si>
  <si>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</si>
  <si>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</si>
  <si>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</si>
  <si>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</si>
  <si>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</si>
  <si>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</si>
  <si>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</si>
  <si>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</si>
  <si>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</si>
  <si>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</si>
  <si>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</si>
  <si>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</si>
  <si>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</si>
  <si>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</si>
  <si>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</si>
  <si>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</si>
  <si>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</si>
  <si>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</si>
  <si>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</si>
  <si>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</si>
  <si>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</si>
  <si>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</si>
  <si>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</si>
  <si>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</si>
  <si>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</si>
  <si>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</si>
  <si>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</si>
  <si>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</si>
  <si>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</si>
  <si>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</si>
  <si>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</si>
  <si>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</si>
  <si>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</si>
  <si>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</si>
  <si>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</si>
  <si>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</si>
  <si>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</si>
  <si>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</si>
  <si>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</si>
  <si>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</si>
  <si>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</si>
  <si>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</si>
  <si>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</si>
  <si>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</si>
  <si>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</si>
  <si>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</si>
  <si>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</si>
  <si>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</si>
  <si>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</si>
  <si>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</si>
  <si>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</si>
  <si>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</si>
  <si>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</si>
  <si>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</si>
  <si>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</si>
  <si>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</si>
  <si>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</si>
  <si>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</si>
  <si>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</si>
  <si>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</si>
  <si>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</si>
  <si>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</si>
  <si>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</si>
  <si>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</si>
  <si>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</si>
  <si>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</si>
  <si>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</si>
  <si>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</si>
  <si>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</si>
  <si>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</si>
  <si>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</si>
  <si>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</si>
  <si>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</si>
  <si>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</si>
  <si>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</si>
  <si>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</si>
  <si>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</si>
  <si>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</si>
  <si>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</si>
  <si>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</si>
  <si>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</si>
  <si>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</si>
  <si>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</si>
  <si>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</si>
  <si>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</si>
  <si>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</si>
  <si>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</si>
  <si>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</si>
  <si>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</si>
  <si>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</si>
  <si>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</si>
  <si>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</si>
  <si>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</si>
  <si>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</si>
  <si>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</si>
  <si>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</si>
  <si>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</si>
  <si>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</si>
  <si>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</si>
  <si>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</si>
  <si>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</si>
  <si>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</si>
  <si>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</si>
  <si>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</si>
  <si>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</si>
  <si>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</si>
  <si>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</si>
  <si>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</si>
  <si>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</si>
  <si>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</si>
  <si>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</si>
  <si>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</si>
  <si>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</si>
  <si>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</si>
  <si>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</si>
  <si>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</si>
  <si>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</si>
  <si>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</si>
  <si>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</si>
  <si>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</si>
  <si>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</si>
  <si>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</si>
  <si>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</si>
  <si>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</si>
  <si>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</si>
  <si>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</si>
  <si>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</si>
  <si>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</si>
  <si>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</si>
  <si>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</si>
  <si>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</si>
  <si>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</si>
  <si>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</si>
  <si>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</si>
  <si>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</si>
  <si>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</si>
  <si>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</si>
  <si>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</si>
  <si>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</si>
  <si>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</si>
  <si>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</si>
  <si>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</si>
  <si>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</si>
  <si>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</si>
  <si>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</si>
  <si>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</si>
  <si>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</si>
  <si>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</si>
  <si>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</si>
  <si>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</si>
  <si>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</si>
  <si>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</si>
  <si>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</si>
  <si>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</si>
  <si>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</si>
  <si>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</si>
  <si>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</si>
  <si>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</si>
  <si>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</si>
  <si>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</si>
  <si>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</si>
  <si>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</si>
  <si>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</si>
  <si>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</si>
  <si>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</si>
  <si>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</si>
  <si>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</si>
  <si>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</si>
  <si>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</si>
  <si>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</si>
  <si>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</si>
  <si>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</si>
  <si>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</si>
  <si>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</si>
  <si>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</si>
  <si>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</si>
  <si>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</si>
  <si>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</si>
  <si>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</si>
  <si>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</si>
  <si>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</si>
  <si>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</si>
  <si>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</si>
  <si>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</si>
  <si>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</si>
  <si>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</si>
  <si>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</si>
  <si>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</si>
  <si>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</si>
  <si>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</si>
  <si>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</si>
  <si>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</si>
  <si>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</si>
  <si>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</si>
  <si>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</si>
  <si>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</si>
  <si>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</si>
  <si>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</si>
  <si>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</si>
  <si>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</si>
  <si>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</si>
  <si>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</si>
  <si>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</si>
  <si>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</si>
  <si>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</si>
  <si>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</si>
  <si>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</si>
  <si>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</si>
  <si>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</si>
  <si>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</si>
  <si>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</si>
  <si>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</si>
  <si>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</si>
  <si>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</si>
  <si>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</si>
  <si>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</si>
  <si>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</si>
  <si>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</si>
  <si>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</si>
  <si>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</si>
  <si>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</si>
  <si>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</si>
  <si>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</si>
  <si>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</si>
  <si>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</si>
  <si>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</si>
  <si>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</si>
  <si>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</si>
  <si>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</si>
  <si>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</si>
  <si>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</si>
  <si>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</si>
  <si>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</si>
  <si>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</si>
  <si>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</si>
  <si>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</si>
  <si>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</si>
  <si>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</si>
  <si>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</si>
  <si>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</si>
  <si>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</si>
  <si>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</si>
  <si>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</si>
  <si>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</si>
  <si>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</si>
  <si>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</si>
  <si>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</si>
  <si>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</si>
  <si>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</si>
  <si>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</si>
  <si>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</si>
  <si>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</si>
  <si>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</si>
  <si>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</si>
  <si>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</si>
  <si>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</si>
  <si>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</si>
  <si>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</si>
  <si>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</si>
  <si>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</si>
  <si>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</si>
  <si>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</si>
  <si>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</si>
  <si>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</si>
  <si>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</si>
  <si>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</si>
  <si>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</si>
  <si>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</si>
  <si>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</si>
  <si>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</si>
  <si>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</si>
  <si>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</si>
  <si>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</si>
  <si>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</si>
  <si>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</si>
  <si>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</si>
  <si>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</si>
  <si>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</si>
  <si>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</si>
  <si>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</si>
  <si>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</si>
  <si>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</si>
  <si>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</si>
  <si>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</si>
  <si>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</si>
  <si>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</si>
  <si>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</si>
  <si>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</si>
  <si>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</si>
  <si>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</si>
  <si>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</si>
  <si>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</si>
  <si>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</si>
  <si>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</si>
  <si>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</si>
  <si>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</si>
  <si>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</si>
  <si>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</si>
  <si>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</si>
  <si>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</si>
  <si>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</si>
  <si>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</si>
  <si>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</si>
  <si>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</si>
  <si>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</si>
  <si>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</si>
  <si>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</si>
  <si>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</si>
  <si>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</si>
  <si>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</si>
  <si>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</si>
  <si>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</si>
  <si>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</si>
  <si>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</si>
  <si>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</si>
  <si>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</si>
  <si>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</si>
  <si>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</si>
  <si>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</si>
  <si>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</si>
  <si>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</si>
  <si>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</si>
  <si>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</si>
  <si>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</si>
  <si>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</si>
  <si>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</si>
  <si>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</si>
  <si>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</si>
  <si>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</si>
  <si>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</si>
  <si>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</si>
  <si>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</si>
  <si>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</si>
  <si>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</si>
  <si>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</si>
  <si>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</si>
  <si>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</si>
  <si>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</si>
  <si>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</si>
  <si>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</si>
  <si>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</si>
  <si>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</si>
  <si>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</si>
  <si>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</si>
  <si>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</si>
  <si>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</si>
  <si>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</si>
  <si>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</si>
  <si>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</si>
  <si>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</si>
  <si>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</si>
  <si>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</si>
  <si>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</si>
  <si>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</si>
  <si>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</si>
  <si>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</si>
  <si>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</si>
  <si>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</si>
  <si>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</si>
  <si>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</si>
  <si>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</si>
  <si>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</si>
  <si>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</si>
  <si>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</si>
  <si>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</si>
  <si>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</si>
  <si>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</si>
  <si>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</si>
  <si>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</si>
  <si>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</si>
  <si>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</si>
  <si>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</si>
  <si>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</si>
  <si>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</si>
  <si>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</si>
  <si>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</si>
  <si>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</si>
  <si>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</si>
  <si>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</si>
  <si>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</si>
  <si>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</si>
  <si>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</si>
  <si>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</si>
  <si>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</si>
  <si>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</si>
  <si>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</si>
  <si>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</si>
  <si>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</si>
  <si>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</si>
  <si>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</si>
  <si>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</si>
  <si>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</si>
  <si>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</si>
  <si>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</si>
  <si>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</si>
  <si>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</si>
  <si>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</si>
  <si>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</si>
  <si>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</si>
  <si>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</si>
  <si>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</si>
  <si>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</si>
  <si>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</si>
  <si>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</si>
  <si>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</si>
  <si>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</si>
  <si>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</si>
  <si>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</si>
  <si>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</si>
  <si>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</si>
  <si>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</si>
  <si>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</si>
  <si>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</si>
  <si>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</si>
  <si>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</si>
  <si>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</si>
  <si>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</si>
  <si>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</si>
  <si>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</si>
  <si>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</si>
  <si>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</si>
  <si>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</si>
  <si>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</si>
  <si>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</si>
  <si>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</si>
  <si>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</si>
  <si>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</si>
  <si>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</si>
  <si>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</si>
  <si>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</si>
  <si>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</si>
  <si>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</si>
  <si>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</si>
  <si>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</si>
  <si>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</si>
  <si>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</si>
  <si>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</si>
  <si>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</si>
  <si>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</si>
  <si>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</si>
  <si>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</si>
  <si>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</si>
  <si>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</si>
  <si>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</si>
  <si>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</si>
  <si>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</si>
  <si>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</si>
  <si>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</si>
  <si>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</si>
  <si>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</si>
  <si>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</si>
  <si>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</si>
  <si>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</si>
  <si>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</si>
  <si>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</si>
  <si>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</si>
  <si>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</si>
  <si>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</si>
  <si>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</si>
  <si>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</si>
  <si>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</si>
  <si>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</si>
  <si>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</si>
  <si>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</si>
  <si>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</si>
  <si>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</si>
  <si>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</si>
  <si>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</si>
  <si>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</si>
  <si>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</si>
  <si>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</si>
  <si>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</si>
  <si>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</si>
  <si>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</si>
  <si>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</si>
  <si>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</si>
  <si>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</si>
  <si>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</si>
  <si>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</si>
  <si>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</si>
  <si>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</si>
  <si>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</si>
  <si>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</si>
  <si>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</si>
  <si>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</si>
  <si>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</si>
  <si>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</si>
  <si>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</si>
  <si>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</si>
  <si>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</si>
  <si>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</si>
  <si>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</si>
  <si>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</si>
  <si>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</si>
  <si>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</si>
  <si>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</si>
  <si>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</si>
  <si>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</si>
  <si>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</si>
  <si>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</si>
  <si>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</si>
  <si>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</si>
  <si>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</si>
  <si>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</si>
  <si>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</si>
  <si>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</si>
  <si>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</si>
  <si>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</si>
  <si>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</si>
  <si>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</si>
  <si>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</si>
  <si>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</si>
  <si>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</si>
  <si>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</si>
  <si>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</si>
  <si>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</si>
  <si>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</si>
  <si>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</si>
  <si>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</si>
  <si>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</si>
  <si>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</si>
  <si>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</si>
  <si>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</si>
  <si>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</si>
  <si>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</si>
  <si>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</si>
  <si>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</si>
  <si>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</si>
  <si>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</si>
  <si>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</si>
  <si>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</si>
  <si>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</si>
  <si>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</si>
  <si>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</si>
  <si>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</si>
  <si>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</si>
  <si>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</si>
  <si>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</si>
  <si>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</si>
  <si>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</si>
  <si>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</si>
  <si>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</si>
  <si>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</si>
  <si>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</si>
  <si>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</si>
  <si>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</si>
  <si>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</si>
  <si>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</si>
  <si>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</si>
  <si>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</si>
  <si>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</si>
  <si>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</si>
  <si>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</si>
  <si>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</si>
  <si>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</si>
  <si>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</si>
  <si>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</si>
  <si>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</si>
  <si>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</si>
  <si>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</si>
  <si>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</si>
  <si>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</si>
  <si>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</si>
  <si>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</si>
  <si>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</si>
  <si>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</si>
  <si>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</si>
  <si>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</si>
  <si>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</si>
  <si>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</si>
  <si>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</si>
  <si>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</si>
  <si>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</si>
  <si>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</si>
  <si>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</si>
  <si>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</si>
  <si>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</si>
  <si>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</si>
  <si>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</si>
  <si>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</si>
  <si>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</si>
  <si>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</si>
  <si>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</si>
  <si>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</si>
  <si>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</si>
  <si>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</si>
  <si>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</si>
  <si>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</si>
  <si>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</si>
  <si>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</si>
  <si>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</si>
  <si>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</si>
  <si>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</si>
  <si>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</si>
  <si>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</si>
  <si>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</si>
  <si>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</si>
  <si>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</si>
  <si>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</si>
  <si>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</si>
  <si>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</si>
  <si>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</si>
  <si>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</si>
  <si>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</si>
  <si>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</si>
  <si>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</si>
  <si>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</si>
  <si>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</si>
  <si>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</si>
  <si>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</si>
  <si>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</si>
  <si>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</si>
  <si>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</si>
  <si>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</si>
  <si>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</si>
  <si>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</si>
  <si>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</si>
  <si>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</si>
  <si>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</si>
  <si>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</si>
  <si>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</si>
  <si>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</si>
  <si>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</si>
  <si>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</si>
  <si>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</si>
  <si>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</si>
  <si>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</si>
  <si>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</si>
  <si>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</si>
  <si>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</si>
  <si>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</si>
  <si>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</si>
  <si>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</si>
  <si>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</si>
  <si>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</si>
  <si>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</si>
  <si>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</si>
  <si>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</si>
  <si>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</si>
  <si>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</si>
  <si>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</si>
  <si>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</si>
  <si>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</si>
  <si>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</si>
  <si>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</si>
  <si>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</si>
  <si>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</si>
  <si>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</si>
  <si>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</si>
  <si>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</si>
  <si>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</si>
  <si>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</si>
  <si>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</si>
  <si>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</si>
  <si>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</si>
  <si>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</si>
  <si>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</si>
  <si>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</si>
  <si>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</si>
  <si>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</si>
  <si>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</si>
  <si>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</si>
  <si>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</si>
  <si>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</si>
  <si>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</si>
  <si>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</si>
  <si>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</si>
  <si>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</si>
  <si>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</si>
  <si>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</si>
  <si>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</si>
  <si>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</si>
  <si>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</si>
  <si>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</si>
  <si>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</si>
  <si>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</si>
  <si>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</si>
  <si>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</si>
  <si>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</si>
  <si>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</si>
  <si>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</si>
  <si>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</si>
  <si>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</si>
  <si>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</si>
  <si>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</si>
  <si>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</si>
  <si>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</si>
  <si>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</si>
  <si>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</si>
  <si>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</si>
  <si>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</si>
  <si>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</si>
  <si>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</si>
  <si>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</si>
  <si>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</si>
  <si>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</si>
  <si>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</si>
  <si>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</si>
  <si>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</si>
  <si>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</si>
  <si>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</si>
  <si>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</si>
  <si>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</si>
  <si>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</si>
  <si>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</si>
  <si>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</si>
  <si>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</si>
  <si>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</si>
  <si>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</si>
  <si>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</si>
  <si>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</si>
  <si>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</si>
  <si>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</si>
  <si>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</si>
  <si>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</si>
  <si>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</si>
  <si>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</si>
  <si>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</si>
  <si>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</si>
  <si>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</si>
  <si>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</si>
  <si>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</si>
  <si>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</si>
  <si>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</si>
  <si>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</si>
  <si>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</si>
  <si>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</si>
  <si>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</si>
  <si>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</si>
  <si>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</si>
  <si>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</si>
  <si>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</si>
  <si>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</si>
  <si>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</si>
  <si>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</si>
  <si>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</si>
  <si>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</si>
  <si>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</si>
  <si>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</si>
  <si>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</si>
  <si>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</si>
  <si>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</si>
  <si>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</si>
  <si>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</si>
  <si>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</si>
  <si>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</si>
  <si>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</si>
  <si>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</si>
  <si>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</si>
  <si>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</si>
  <si>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</si>
  <si>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</si>
  <si>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</si>
  <si>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</si>
  <si>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</si>
  <si>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</si>
  <si>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</si>
  <si>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</si>
  <si>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</si>
  <si>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</si>
  <si>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</si>
  <si>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</si>
  <si>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</si>
  <si>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</si>
  <si>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</si>
  <si>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</si>
  <si>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</si>
  <si>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</si>
  <si>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</si>
  <si>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</si>
  <si>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</si>
  <si>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</si>
  <si>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</si>
  <si>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</si>
  <si>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</si>
  <si>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</si>
  <si>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</si>
  <si>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</si>
  <si>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</si>
  <si>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</si>
  <si>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</si>
  <si>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</si>
  <si>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</si>
  <si>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</si>
  <si>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</si>
  <si>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</si>
  <si>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</si>
  <si>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</si>
  <si>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</si>
  <si>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</si>
  <si>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</si>
  <si>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</si>
  <si>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</si>
  <si>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</si>
  <si>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</si>
  <si>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</si>
  <si>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</si>
  <si>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</si>
  <si>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</si>
  <si>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</si>
  <si>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</si>
  <si>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</si>
  <si>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</si>
  <si>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</si>
  <si>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</si>
  <si>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</si>
  <si>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</si>
  <si>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</si>
  <si>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</si>
  <si>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</si>
  <si>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</si>
  <si>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</si>
  <si>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</si>
  <si>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</si>
  <si>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</si>
  <si>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</si>
  <si>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</si>
  <si>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</si>
  <si>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</si>
  <si>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</si>
  <si>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</si>
  <si>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</si>
  <si>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</si>
  <si>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</si>
  <si>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</si>
  <si>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</si>
  <si>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</si>
  <si>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</si>
  <si>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</si>
  <si>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</si>
  <si>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</si>
  <si>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</si>
  <si>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</si>
  <si>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</si>
  <si>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</si>
  <si>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</si>
  <si>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</si>
  <si>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</si>
  <si>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</si>
  <si>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</si>
  <si>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</si>
  <si>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</si>
  <si>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</si>
  <si>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</si>
  <si>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</si>
  <si>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</si>
  <si>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</si>
  <si>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</si>
  <si>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</si>
  <si>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</si>
  <si>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</si>
  <si>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</si>
  <si>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</si>
  <si>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</si>
  <si>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</si>
  <si>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</si>
  <si>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</si>
  <si>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</si>
  <si>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</si>
  <si>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</si>
  <si>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</si>
  <si>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</si>
  <si>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</si>
  <si>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</si>
  <si>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</si>
  <si>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</si>
  <si>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</si>
  <si>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</si>
  <si>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</si>
  <si>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</si>
  <si>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</si>
  <si>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</si>
  <si>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</si>
  <si>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</si>
  <si>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</si>
  <si>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</si>
  <si>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</si>
  <si>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</si>
  <si>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</si>
  <si>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</si>
  <si>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</si>
  <si>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</si>
  <si>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</si>
  <si>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</si>
  <si>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</si>
  <si>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</si>
  <si>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</si>
  <si>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</si>
  <si>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</si>
  <si>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</si>
  <si>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</si>
  <si>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</si>
  <si>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</si>
  <si>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</si>
  <si>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</si>
  <si>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</si>
  <si>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</si>
  <si>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</si>
  <si>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</si>
  <si>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</si>
  <si>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</si>
  <si>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</si>
  <si>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</si>
  <si>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</si>
  <si>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</si>
  <si>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</si>
  <si>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</si>
  <si>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</si>
  <si>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</si>
  <si>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</si>
  <si>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</si>
  <si>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</si>
  <si>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</si>
  <si>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</si>
  <si>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</si>
  <si>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</si>
  <si>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</si>
  <si>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</si>
  <si>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</si>
  <si>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</si>
  <si>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</si>
  <si>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</si>
  <si>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</si>
  <si>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</si>
  <si>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</si>
  <si>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</si>
  <si>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</si>
  <si>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</si>
  <si>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</si>
  <si>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</si>
  <si>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</si>
  <si>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</si>
  <si>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</si>
  <si>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</si>
  <si>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</si>
  <si>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</si>
  <si>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</si>
  <si>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</si>
  <si>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</si>
  <si>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</si>
  <si>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</si>
  <si>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</si>
  <si>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</si>
  <si>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</si>
  <si>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</si>
  <si>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</si>
  <si>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</si>
  <si>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</si>
  <si>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</si>
  <si>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</si>
  <si>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</si>
  <si>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</si>
  <si>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</si>
  <si>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</si>
  <si>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</si>
  <si>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</si>
  <si>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</si>
  <si>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</si>
  <si>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</si>
  <si>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</si>
  <si>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</si>
  <si>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</si>
  <si>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</si>
  <si>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</si>
  <si>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</si>
  <si>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</si>
  <si>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</si>
  <si>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</si>
  <si>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</si>
  <si>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</si>
  <si>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</si>
  <si>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</si>
  <si>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</si>
  <si>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</si>
  <si>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</si>
  <si>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</si>
  <si>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</si>
  <si>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</si>
  <si>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</si>
  <si>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</si>
  <si>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</si>
  <si>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</si>
  <si>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</si>
  <si>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</si>
  <si>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</si>
  <si>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</si>
  <si>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</si>
  <si>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</si>
  <si>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</si>
  <si>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</si>
  <si>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</si>
  <si>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</si>
  <si>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</si>
  <si>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</si>
  <si>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</si>
  <si>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</si>
  <si>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</si>
  <si>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</si>
  <si>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</si>
  <si>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</si>
  <si>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</si>
  <si>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</si>
  <si>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</si>
  <si>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</si>
  <si>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</si>
  <si>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</si>
  <si>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</si>
  <si>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</si>
  <si>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</si>
  <si>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</si>
  <si>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</si>
  <si>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</si>
  <si>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</si>
  <si>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</si>
  <si>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</si>
  <si>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</si>
  <si>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</si>
  <si>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</si>
  <si>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</si>
  <si>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</si>
  <si>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</si>
  <si>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</si>
  <si>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</si>
  <si>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</si>
  <si>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</si>
  <si>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</si>
  <si>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</si>
  <si>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</si>
  <si>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</si>
  <si>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</si>
  <si>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</si>
  <si>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</si>
  <si>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</si>
  <si>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</si>
  <si>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</si>
  <si>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</si>
  <si>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</si>
  <si>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</si>
  <si>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</si>
  <si>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</si>
  <si>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</si>
  <si>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</si>
  <si>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</si>
  <si>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</si>
  <si>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</si>
  <si>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</si>
  <si>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</si>
  <si>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</si>
  <si>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</si>
  <si>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</si>
  <si>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</si>
  <si>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</si>
  <si>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</si>
  <si>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</si>
  <si>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</si>
  <si>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</si>
  <si>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</si>
  <si>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</si>
  <si>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</si>
  <si>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</si>
  <si>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</si>
  <si>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</si>
  <si>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</si>
  <si>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</si>
  <si>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</si>
  <si>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</si>
  <si>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</si>
  <si>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</si>
  <si>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</si>
  <si>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</si>
  <si>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</si>
  <si>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</si>
  <si>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</si>
  <si>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</si>
  <si>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</si>
  <si>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</si>
  <si>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</si>
  <si>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</si>
  <si>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</si>
  <si>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</si>
  <si>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</si>
  <si>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</si>
  <si>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</si>
  <si>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</si>
  <si>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</si>
  <si>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</si>
  <si>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</si>
  <si>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</si>
  <si>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</si>
  <si>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</si>
  <si>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</si>
  <si>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</si>
  <si>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</si>
  <si>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</si>
  <si>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</si>
  <si>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</si>
  <si>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</si>
  <si>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</si>
  <si>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</si>
  <si>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</si>
  <si>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</si>
  <si>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</si>
  <si>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</si>
  <si>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</si>
  <si>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</si>
  <si>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</si>
  <si>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</si>
  <si>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</si>
  <si>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</si>
  <si>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</si>
  <si>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</si>
  <si>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</si>
  <si>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</si>
  <si>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</si>
  <si>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</si>
  <si>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</si>
  <si>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</si>
  <si>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</si>
  <si>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</si>
  <si>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</si>
  <si>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</si>
  <si>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</si>
  <si>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</si>
  <si>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</si>
  <si>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</si>
  <si>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</si>
  <si>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</si>
  <si>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</si>
  <si>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</si>
  <si>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</si>
  <si>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</si>
  <si>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</si>
  <si>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</si>
  <si>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</si>
  <si>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</si>
  <si>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</si>
  <si>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</si>
  <si>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</si>
  <si>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</si>
  <si>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</si>
  <si>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</si>
  <si>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</si>
  <si>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</si>
  <si>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</si>
  <si>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</si>
  <si>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</si>
  <si>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</si>
  <si>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</si>
  <si>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</si>
  <si>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</si>
  <si>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</si>
  <si>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</si>
  <si>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</si>
  <si>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</si>
  <si>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</si>
  <si>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</si>
  <si>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</si>
  <si>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</si>
  <si>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</si>
  <si>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</si>
  <si>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</si>
  <si>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</si>
  <si>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</si>
  <si>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</si>
  <si>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</si>
  <si>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</si>
  <si>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</si>
  <si>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</si>
  <si>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</si>
  <si>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</si>
  <si>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</si>
  <si>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</si>
  <si>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</si>
  <si>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</si>
  <si>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</si>
  <si>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</si>
  <si>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</si>
  <si>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</si>
  <si>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</si>
  <si>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</si>
  <si>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</si>
  <si>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</si>
  <si>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</si>
  <si>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</si>
  <si>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</si>
  <si>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</si>
  <si>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</si>
  <si>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</si>
  <si>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</si>
  <si>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</si>
  <si>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</si>
  <si>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</si>
  <si>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</si>
  <si>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</si>
  <si>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</si>
  <si>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</si>
  <si>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</si>
  <si>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</si>
  <si>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</si>
  <si>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</si>
  <si>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</si>
  <si>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</si>
  <si>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</si>
  <si>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</si>
  <si>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</si>
  <si>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</si>
  <si>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</si>
  <si>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</si>
  <si>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</si>
  <si>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</si>
  <si>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</si>
  <si>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</si>
  <si>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</si>
  <si>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</si>
  <si>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</si>
  <si>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</si>
  <si>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</si>
  <si>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</si>
  <si>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</si>
  <si>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</si>
  <si>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</si>
  <si>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</si>
  <si>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</si>
  <si>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</si>
  <si>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</si>
  <si>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</si>
  <si>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</si>
  <si>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</si>
  <si>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</si>
  <si>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</si>
  <si>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</si>
  <si>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</si>
  <si>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</si>
  <si>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</si>
  <si>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</si>
  <si>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</si>
  <si>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</si>
  <si>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</si>
  <si>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</si>
  <si>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</si>
  <si>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</si>
  <si>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</si>
  <si>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</si>
  <si>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</si>
  <si>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</si>
  <si>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</si>
  <si>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</si>
  <si>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</si>
  <si>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</si>
  <si>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</si>
  <si>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</si>
  <si>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</si>
  <si>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</si>
  <si>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</si>
  <si>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</si>
  <si>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</si>
  <si>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</si>
  <si>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</si>
  <si>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</si>
  <si>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</si>
  <si>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</si>
  <si>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</si>
  <si>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</si>
  <si>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</si>
  <si>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</si>
  <si>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</si>
  <si>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</si>
  <si>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</si>
  <si>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</si>
  <si>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</si>
  <si>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</si>
  <si>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</si>
  <si>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</si>
  <si>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</si>
  <si>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</si>
  <si>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</si>
  <si>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</si>
  <si>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</si>
  <si>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</si>
  <si>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</si>
  <si>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</si>
  <si>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</si>
  <si>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</si>
  <si>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</si>
  <si>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</si>
  <si>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</si>
  <si>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</si>
  <si>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</si>
  <si>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</si>
  <si>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</si>
  <si>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</si>
  <si>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</si>
  <si>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</si>
  <si>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</si>
  <si>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</si>
  <si>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</si>
  <si>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</si>
  <si>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</si>
  <si>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</si>
  <si>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</si>
  <si>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</si>
  <si>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</si>
  <si>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</si>
  <si>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</si>
  <si>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</si>
  <si>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</si>
  <si>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</si>
  <si>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</si>
  <si>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</si>
  <si>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</si>
  <si>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</si>
  <si>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</si>
  <si>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</si>
  <si>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</si>
  <si>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</si>
  <si>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</si>
  <si>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</si>
  <si>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</si>
  <si>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</si>
  <si>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</si>
  <si>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</si>
  <si>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</si>
  <si>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</si>
  <si>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</si>
  <si>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</si>
  <si>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</si>
  <si>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</si>
  <si>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</si>
  <si>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</si>
  <si>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</si>
  <si>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</si>
  <si>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</si>
  <si>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</si>
  <si>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</si>
  <si>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</si>
  <si>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</si>
  <si>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</si>
  <si>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</si>
  <si>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</si>
  <si>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</si>
  <si>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</si>
  <si>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</si>
  <si>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</si>
  <si>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</si>
  <si>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</si>
  <si>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</si>
  <si>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</si>
  <si>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</si>
  <si>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</si>
  <si>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</si>
  <si>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</si>
  <si>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</si>
  <si>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</si>
  <si>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</si>
  <si>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</si>
  <si>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</si>
  <si>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</si>
  <si>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</si>
  <si>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</si>
  <si>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</si>
  <si>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</si>
  <si>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</si>
  <si>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</si>
  <si>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</si>
  <si>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</si>
  <si>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</si>
  <si>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</si>
  <si>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</si>
  <si>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</si>
  <si>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</si>
  <si>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</si>
  <si>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</si>
  <si>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</si>
  <si>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</si>
  <si>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</si>
  <si>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</si>
  <si>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</si>
  <si>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</si>
  <si>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</si>
  <si>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</si>
  <si>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</si>
  <si>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</si>
  <si>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</si>
  <si>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</si>
  <si>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</si>
  <si>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</si>
  <si>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</si>
  <si>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</si>
  <si>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</si>
  <si>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</si>
  <si>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</si>
  <si>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</si>
  <si>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</si>
  <si>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</si>
  <si>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</si>
  <si>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</si>
  <si>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</si>
  <si>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</si>
  <si>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</si>
  <si>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</si>
  <si>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</si>
  <si>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</si>
  <si>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</si>
  <si>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</si>
  <si>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</si>
  <si>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</si>
  <si>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</si>
  <si>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</si>
  <si>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</si>
  <si>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</si>
  <si>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</si>
  <si>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</si>
  <si>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</si>
  <si>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</si>
  <si>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</si>
  <si>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</si>
  <si>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</si>
  <si>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</si>
  <si>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</si>
  <si>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</si>
  <si>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</si>
  <si>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</si>
  <si>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</si>
  <si>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</si>
  <si>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</si>
  <si>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</si>
  <si>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</si>
  <si>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</si>
  <si>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</si>
  <si>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</si>
  <si>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</si>
  <si>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</si>
  <si>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</si>
  <si>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</si>
  <si>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</si>
  <si>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</si>
  <si>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</si>
  <si>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</si>
  <si>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</si>
  <si>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</si>
  <si>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</si>
  <si>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</si>
  <si>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</si>
  <si>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</si>
  <si>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</si>
  <si>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</si>
  <si>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</si>
  <si>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</si>
  <si>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</si>
  <si>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</si>
  <si>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</si>
  <si>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</si>
  <si>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</si>
  <si>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</si>
  <si>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</si>
  <si>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</si>
  <si>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</si>
  <si>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</si>
  <si>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</si>
  <si>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</si>
  <si>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</si>
  <si>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</si>
  <si>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</si>
  <si>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</si>
  <si>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</si>
  <si>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</si>
  <si>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</si>
  <si>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</si>
  <si>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</si>
  <si>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</si>
  <si>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</si>
  <si>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</si>
  <si>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</si>
  <si>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</si>
  <si>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</si>
  <si>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</si>
  <si>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</si>
  <si>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</si>
  <si>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</si>
  <si>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</si>
  <si>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</si>
  <si>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</si>
  <si>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</si>
  <si>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</si>
  <si>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</si>
  <si>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</si>
  <si>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</si>
  <si>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</si>
  <si>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</si>
  <si>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</si>
  <si>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</si>
  <si>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</si>
  <si>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</si>
  <si>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</si>
  <si>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</si>
  <si>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</si>
  <si>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</si>
  <si>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</si>
  <si>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</si>
  <si>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</si>
  <si>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</si>
  <si>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</si>
  <si>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</si>
  <si>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</si>
  <si>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</si>
  <si>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</si>
  <si>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</si>
  <si>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</si>
  <si>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</si>
  <si>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</si>
  <si>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</si>
  <si>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</si>
  <si>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</si>
  <si>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</si>
  <si>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</si>
  <si>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</si>
  <si>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</si>
  <si>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</si>
  <si>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</si>
  <si>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</si>
  <si>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</si>
  <si>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</si>
  <si>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</si>
  <si>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</si>
  <si>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</si>
  <si>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</si>
  <si>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</si>
  <si>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</si>
  <si>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</si>
  <si>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</si>
  <si>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</si>
  <si>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</si>
  <si>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</si>
  <si>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</si>
  <si>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</si>
  <si>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</si>
  <si>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</si>
  <si>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</si>
  <si>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</si>
  <si>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</si>
  <si>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</si>
  <si>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</si>
  <si>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</si>
  <si>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</si>
  <si>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</si>
  <si>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</si>
  <si>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</si>
  <si>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</si>
  <si>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</si>
  <si>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</si>
  <si>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</si>
  <si>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</si>
  <si>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</si>
  <si>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</si>
  <si>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</si>
  <si>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</si>
  <si>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</si>
  <si>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</si>
  <si>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</si>
  <si>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</si>
  <si>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</si>
  <si>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</si>
  <si>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</si>
  <si>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</si>
  <si>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</si>
  <si>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</si>
  <si>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</si>
  <si>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</si>
  <si>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</si>
  <si>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</si>
  <si>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</si>
  <si>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</si>
  <si>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</si>
  <si>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</si>
  <si>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</si>
  <si>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</si>
  <si>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</si>
  <si>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</si>
  <si>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</si>
  <si>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</si>
  <si>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</si>
  <si>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</si>
  <si>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</si>
  <si>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</si>
  <si>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</si>
  <si>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</si>
  <si>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</si>
  <si>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</si>
  <si>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</si>
  <si>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</si>
  <si>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</si>
  <si>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</si>
  <si>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</si>
  <si>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</si>
  <si>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</si>
  <si>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</si>
  <si>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</si>
  <si>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</si>
  <si>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</si>
  <si>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</si>
  <si>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</si>
  <si>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</si>
  <si>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</si>
  <si>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</si>
  <si>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</si>
  <si>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</si>
  <si>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</si>
  <si>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</si>
  <si>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</si>
  <si>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</si>
  <si>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</si>
  <si>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</si>
  <si>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</si>
  <si>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</si>
  <si>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</si>
  <si>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</si>
  <si>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</si>
  <si>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</si>
  <si>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</si>
  <si>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</si>
  <si>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</si>
  <si>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</si>
  <si>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</si>
  <si>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</si>
  <si>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</si>
  <si>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</si>
  <si>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</si>
  <si>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</si>
  <si>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</si>
  <si>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</si>
  <si>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</si>
  <si>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</si>
  <si>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</si>
  <si>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</si>
  <si>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</si>
  <si>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</si>
  <si>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</si>
  <si>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</si>
  <si>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</si>
  <si>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</si>
  <si>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</si>
  <si>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</si>
  <si>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</si>
  <si>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</si>
  <si>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</si>
  <si>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</si>
  <si>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</si>
  <si>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</si>
  <si>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</si>
  <si>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</si>
  <si>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</si>
  <si>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</si>
  <si>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</si>
  <si>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</si>
  <si>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</si>
  <si>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</si>
  <si>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</si>
  <si>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</si>
  <si>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</si>
  <si>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</si>
  <si>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</si>
  <si>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</si>
  <si>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</si>
  <si>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</si>
  <si>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</si>
  <si>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</si>
  <si>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</si>
  <si>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</si>
  <si>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</si>
  <si>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</si>
  <si>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</si>
  <si>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</si>
  <si>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</si>
  <si>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</si>
  <si>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</si>
  <si>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</si>
  <si>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</si>
  <si>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</si>
  <si>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</si>
  <si>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</si>
  <si>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</si>
  <si>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</si>
  <si>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</si>
  <si>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</si>
  <si>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</si>
  <si>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</si>
  <si>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</si>
  <si>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</si>
  <si>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</si>
  <si>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</si>
  <si>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</si>
  <si>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</si>
  <si>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</si>
  <si>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</si>
  <si>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</si>
  <si>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</si>
  <si>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</si>
  <si>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</si>
  <si>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</si>
  <si>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</si>
  <si>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</si>
  <si>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</si>
  <si>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</si>
  <si>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</si>
  <si>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</si>
  <si>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</si>
  <si>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</si>
  <si>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</si>
  <si>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</si>
  <si>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</si>
  <si>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</si>
  <si>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</si>
  <si>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</si>
  <si>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</si>
  <si>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</si>
  <si>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</si>
  <si>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</si>
  <si>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</si>
  <si>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</si>
  <si>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</si>
  <si>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</si>
  <si>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</si>
  <si>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</si>
  <si>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</si>
  <si>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</si>
  <si>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</si>
  <si>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</si>
  <si>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</si>
  <si>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</si>
  <si>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</si>
  <si>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</si>
  <si>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</si>
  <si>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</si>
  <si>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</si>
  <si>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</si>
  <si>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</si>
  <si>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</si>
  <si>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</si>
  <si>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</si>
  <si>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</si>
  <si>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</si>
  <si>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</si>
  <si>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</si>
  <si>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</si>
  <si>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</si>
  <si>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</si>
  <si>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</si>
  <si>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</si>
  <si>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</si>
  <si>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</si>
  <si>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</si>
  <si>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</si>
  <si>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</si>
  <si>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</si>
  <si>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</si>
  <si>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</si>
  <si>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</si>
  <si>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</si>
  <si>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</si>
  <si>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</si>
  <si>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</si>
  <si>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</si>
  <si>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</si>
  <si>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</si>
  <si>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</si>
  <si>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</si>
  <si>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</si>
  <si>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</si>
  <si>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</si>
  <si>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</si>
  <si>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</si>
  <si>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</si>
  <si>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</si>
  <si>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</si>
  <si>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</si>
  <si>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</si>
  <si>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</si>
  <si>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</si>
  <si>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</si>
  <si>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</si>
  <si>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</si>
  <si>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</si>
  <si>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</si>
  <si>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</si>
  <si>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</si>
  <si>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</si>
  <si>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</si>
  <si>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</si>
  <si>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</si>
  <si>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</si>
  <si>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</si>
  <si>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</si>
  <si>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</si>
  <si>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</si>
  <si>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</si>
  <si>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</si>
  <si>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</si>
  <si>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</si>
  <si>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</si>
  <si>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</si>
  <si>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</si>
  <si>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</si>
  <si>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</si>
  <si>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</si>
  <si>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</si>
  <si>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</si>
  <si>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</si>
  <si>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</si>
  <si>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</si>
  <si>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</si>
  <si>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</si>
  <si>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</si>
  <si>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</si>
  <si>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</si>
  <si>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</si>
  <si>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</si>
  <si>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</si>
  <si>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</si>
  <si>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</si>
  <si>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</si>
  <si>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</si>
  <si>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</si>
  <si>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</si>
  <si>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</si>
  <si>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</si>
  <si>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</si>
  <si>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</si>
  <si>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</si>
  <si>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</si>
  <si>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</si>
  <si>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</si>
  <si>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</si>
  <si>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</si>
  <si>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</si>
  <si>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</si>
  <si>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</si>
  <si>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</si>
  <si>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</si>
  <si>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</si>
  <si>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</si>
  <si>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</si>
  <si>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</si>
  <si>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</si>
  <si>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</si>
  <si>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</si>
  <si>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</si>
  <si>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</si>
  <si>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</si>
  <si>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</si>
  <si>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</si>
  <si>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</si>
  <si>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</si>
  <si>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</si>
  <si>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</si>
  <si>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</si>
  <si>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</si>
  <si>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</si>
  <si>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</si>
  <si>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</si>
  <si>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</si>
  <si>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</si>
  <si>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</si>
  <si>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</si>
  <si>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</si>
  <si>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</si>
  <si>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</si>
  <si>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</si>
  <si>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</si>
  <si>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</si>
  <si>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</si>
  <si>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</si>
  <si>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</si>
  <si>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</si>
  <si>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</si>
  <si>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</si>
  <si>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</si>
  <si>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</si>
  <si>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</si>
  <si>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</si>
  <si>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</si>
  <si>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</si>
  <si>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</si>
  <si>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</si>
  <si>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</si>
  <si>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</si>
  <si>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</si>
  <si>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</si>
  <si>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</si>
  <si>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</si>
  <si>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</si>
  <si>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</si>
  <si>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</si>
  <si>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</si>
  <si>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</si>
  <si>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</si>
  <si>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</si>
  <si>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</si>
  <si>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</si>
  <si>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</si>
  <si>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</si>
  <si>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</si>
  <si>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</si>
  <si>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</si>
  <si>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</si>
  <si>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</si>
  <si>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</si>
  <si>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</si>
  <si>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</si>
  <si>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</si>
  <si>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</si>
  <si>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</si>
  <si>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</si>
  <si>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</si>
  <si>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</si>
  <si>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</si>
  <si>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</si>
  <si>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</si>
  <si>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</si>
  <si>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</si>
  <si>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</si>
  <si>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</si>
  <si>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</si>
  <si>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</si>
  <si>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</si>
  <si>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</si>
  <si>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</si>
  <si>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</si>
  <si>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</si>
  <si>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</si>
  <si>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</si>
  <si>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</si>
  <si>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</si>
  <si>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</si>
  <si>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</si>
  <si>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</si>
  <si>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</si>
  <si>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</si>
  <si>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</si>
  <si>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</si>
  <si>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</si>
  <si>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</si>
  <si>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</si>
  <si>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</si>
  <si>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</si>
  <si>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</si>
  <si>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</si>
  <si>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</si>
  <si>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</si>
  <si>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</si>
  <si>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</si>
  <si>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</si>
  <si>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</si>
  <si>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</si>
  <si>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</si>
  <si>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</si>
  <si>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</si>
  <si>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</si>
  <si>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</si>
  <si>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</si>
  <si>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</si>
  <si>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</si>
  <si>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</si>
  <si>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</si>
  <si>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</si>
  <si>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</si>
  <si>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</si>
  <si>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</si>
  <si>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</si>
  <si>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</si>
  <si>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</si>
  <si>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</si>
  <si>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</si>
  <si>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</si>
  <si>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</si>
  <si>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</si>
  <si>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</si>
  <si>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</si>
  <si>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</si>
  <si>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</si>
  <si>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</si>
  <si>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</si>
  <si>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</si>
  <si>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</si>
  <si>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</si>
  <si>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</si>
  <si>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</si>
  <si>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</si>
  <si>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</si>
  <si>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</si>
  <si>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</si>
  <si>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</si>
  <si>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</si>
  <si>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</si>
  <si>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</si>
  <si>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</si>
  <si>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</si>
  <si>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</si>
  <si>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</si>
  <si>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</si>
  <si>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</si>
  <si>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</si>
  <si>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</si>
  <si>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</si>
  <si>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</si>
  <si>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</si>
  <si>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</si>
  <si>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</si>
  <si>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</si>
  <si>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</si>
  <si>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</si>
  <si>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</si>
  <si>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</si>
  <si>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</si>
  <si>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</si>
  <si>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</si>
  <si>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</si>
  <si>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</si>
  <si>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</si>
  <si>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</si>
  <si>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</si>
  <si>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</si>
  <si>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</si>
  <si>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</si>
  <si>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</si>
  <si>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</si>
  <si>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</si>
  <si>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</si>
  <si>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</si>
  <si>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</si>
  <si>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</si>
  <si>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</si>
  <si>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</si>
  <si>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</si>
  <si>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</si>
  <si>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</si>
  <si>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</si>
  <si>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</si>
  <si>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</si>
  <si>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</si>
  <si>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</si>
  <si>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</si>
  <si>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</si>
  <si>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</si>
  <si>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</si>
  <si>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</si>
  <si>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</si>
  <si>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</si>
  <si>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</si>
  <si>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</si>
  <si>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</si>
  <si>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</si>
  <si>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</si>
  <si>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</si>
  <si>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</si>
  <si>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</si>
  <si>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</si>
  <si>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</si>
  <si>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</si>
  <si>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</si>
  <si>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</si>
  <si>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</si>
  <si>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</si>
  <si>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</si>
  <si>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</si>
  <si>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</si>
  <si>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</si>
  <si>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</si>
  <si>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</si>
  <si>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</si>
  <si>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</si>
  <si>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</si>
  <si>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</si>
  <si>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</si>
  <si>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</si>
  <si>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</si>
  <si>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</si>
  <si>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</si>
  <si>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</si>
  <si>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</si>
  <si>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</si>
  <si>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</si>
  <si>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</si>
  <si>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</si>
  <si>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</si>
  <si>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</si>
  <si>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</si>
  <si>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</si>
  <si>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</si>
  <si>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</si>
  <si>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</si>
  <si>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</si>
  <si>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</si>
  <si>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</si>
  <si>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</si>
  <si>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</si>
  <si>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</si>
  <si>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</si>
  <si>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</si>
  <si>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</si>
  <si>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</si>
  <si>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</si>
  <si>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</si>
  <si>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</si>
  <si>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</si>
  <si>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</si>
  <si>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</si>
  <si>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</si>
  <si>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</si>
  <si>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</si>
  <si>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</si>
  <si>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</si>
  <si>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</si>
  <si>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</si>
  <si>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</si>
  <si>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</si>
  <si>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</si>
  <si>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</si>
  <si>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</si>
  <si>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</si>
  <si>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</si>
  <si>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</si>
  <si>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</si>
  <si>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</si>
  <si>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</si>
  <si>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</si>
  <si>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</si>
  <si>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</si>
  <si>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</si>
  <si>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</si>
  <si>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</si>
  <si>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</si>
  <si>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</si>
  <si>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</si>
  <si>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</si>
  <si>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</si>
  <si>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</si>
  <si>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</si>
  <si>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</si>
  <si>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</si>
  <si>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</si>
  <si>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</si>
  <si>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</si>
  <si>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</si>
  <si>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</si>
  <si>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</si>
  <si>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</si>
  <si>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</si>
  <si>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</si>
  <si>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</si>
  <si>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</si>
  <si>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</si>
  <si>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</si>
  <si>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</si>
  <si>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</si>
  <si>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</si>
  <si>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</si>
  <si>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</si>
  <si>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</si>
  <si>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</si>
  <si>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</si>
  <si>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</si>
  <si>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</si>
  <si>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</si>
  <si>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</si>
  <si>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</si>
  <si>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</si>
  <si>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</si>
  <si>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</si>
  <si>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</si>
  <si>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</si>
  <si>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</si>
  <si>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</si>
  <si>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</si>
  <si>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</si>
  <si>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</si>
  <si>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</si>
  <si>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</si>
  <si>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</si>
  <si>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</si>
  <si>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</si>
  <si>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</si>
  <si>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</si>
  <si>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</si>
  <si>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</si>
  <si>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</si>
  <si>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</si>
  <si>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</si>
  <si>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</si>
  <si>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</si>
  <si>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</si>
  <si>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</si>
  <si>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</si>
  <si>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</si>
  <si>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</si>
  <si>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</si>
  <si>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</si>
  <si>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</si>
  <si>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</si>
  <si>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</si>
  <si>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</si>
  <si>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</si>
  <si>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</si>
  <si>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</si>
  <si>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</si>
  <si>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</si>
  <si>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</si>
  <si>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</si>
  <si>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</si>
  <si>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</si>
  <si>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</si>
  <si>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</si>
  <si>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</si>
  <si>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</si>
  <si>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</si>
  <si>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</si>
  <si>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</si>
  <si>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</si>
  <si>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</si>
  <si>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</si>
  <si>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</si>
  <si>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</si>
  <si>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</si>
  <si>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</si>
  <si>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</si>
  <si>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</si>
  <si>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</si>
  <si>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</si>
  <si>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</si>
  <si>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</si>
  <si>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</si>
  <si>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</si>
  <si>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</si>
  <si>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</si>
  <si>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</si>
  <si>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</si>
  <si>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</si>
  <si>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</si>
  <si>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</si>
  <si>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</si>
  <si>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</si>
  <si>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</si>
  <si>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</si>
  <si>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</si>
  <si>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</si>
  <si>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</si>
  <si>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</si>
  <si>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</si>
  <si>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</si>
  <si>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</si>
  <si>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</si>
  <si>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</si>
  <si>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</si>
  <si>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</si>
  <si>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</si>
  <si>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</si>
  <si>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</si>
  <si>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</si>
  <si>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</si>
  <si>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</si>
  <si>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</si>
  <si>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</si>
  <si>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</si>
  <si>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</si>
  <si>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</si>
  <si>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</si>
  <si>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</si>
  <si>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</si>
  <si>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</si>
  <si>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</si>
  <si>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</si>
  <si>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</si>
  <si>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</si>
  <si>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</si>
  <si>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</si>
  <si>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</si>
  <si>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</si>
  <si>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</si>
  <si>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</si>
  <si>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</si>
  <si>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</si>
  <si>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</si>
  <si>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</si>
  <si>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</si>
  <si>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</si>
  <si>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</si>
  <si>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</si>
  <si>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</si>
  <si>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</si>
  <si>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</si>
  <si>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</si>
  <si>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</si>
  <si>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</si>
  <si>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</si>
  <si>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</si>
  <si>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</si>
  <si>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</si>
  <si>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</si>
  <si>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</si>
  <si>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</si>
  <si>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</si>
  <si>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</si>
  <si>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</si>
  <si>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</si>
  <si>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</si>
  <si>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</si>
  <si>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</si>
  <si>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</si>
  <si>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</si>
  <si>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</si>
  <si>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</si>
  <si>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</si>
  <si>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</si>
  <si>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</si>
  <si>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</si>
  <si>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</si>
  <si>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</si>
  <si>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</si>
  <si>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</si>
  <si>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</si>
  <si>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</si>
  <si>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</si>
  <si>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</si>
  <si>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</si>
  <si>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</si>
  <si>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</si>
  <si>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</si>
  <si>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</si>
  <si>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</si>
  <si>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</si>
  <si>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</si>
  <si>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</si>
  <si>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</si>
  <si>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</si>
  <si>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</si>
  <si>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</si>
  <si>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</si>
  <si>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</si>
  <si>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</si>
  <si>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</si>
  <si>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</si>
  <si>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</si>
  <si>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</si>
  <si>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</si>
  <si>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</si>
  <si>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</si>
  <si>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</si>
  <si>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</si>
  <si>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</si>
  <si>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</si>
  <si>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</si>
  <si>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</si>
  <si>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</si>
  <si>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</si>
  <si>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</si>
  <si>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</si>
  <si>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</si>
  <si>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</si>
  <si>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</si>
  <si>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</si>
  <si>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</si>
  <si>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</si>
  <si>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</si>
  <si>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</si>
  <si>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</si>
  <si>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</si>
  <si>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</si>
  <si>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</si>
  <si>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</si>
  <si>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</si>
  <si>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</si>
  <si>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</si>
  <si>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</si>
  <si>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</si>
  <si>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</si>
  <si>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</si>
  <si>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</si>
  <si>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</si>
  <si>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</si>
  <si>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</si>
  <si>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</si>
  <si>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</si>
  <si>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</si>
  <si>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</si>
  <si>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</si>
  <si>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</si>
  <si>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</si>
  <si>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</si>
  <si>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</si>
  <si>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</si>
  <si>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</si>
  <si>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</si>
  <si>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</si>
  <si>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</si>
  <si>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</si>
  <si>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</si>
  <si>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</si>
  <si>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</si>
  <si>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</si>
  <si>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</si>
  <si>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</si>
  <si>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</si>
  <si>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</si>
  <si>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</si>
  <si>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</si>
  <si>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</si>
  <si>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</si>
  <si>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</si>
  <si>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</si>
  <si>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</si>
  <si>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</si>
  <si>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</si>
  <si>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</si>
  <si>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</si>
  <si>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</si>
  <si>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</si>
  <si>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</si>
  <si>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</si>
  <si>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</si>
  <si>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</si>
  <si>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</si>
  <si>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</si>
  <si>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</si>
  <si>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</si>
  <si>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</si>
  <si>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</si>
  <si>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</si>
  <si>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</si>
  <si>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</si>
  <si>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</si>
  <si>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</si>
  <si>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</si>
  <si>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</si>
  <si>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</si>
  <si>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</si>
  <si>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</si>
  <si>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</si>
  <si>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</si>
  <si>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</si>
  <si>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</si>
  <si>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</si>
  <si>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</si>
  <si>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</si>
  <si>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</si>
  <si>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</si>
  <si>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</si>
  <si>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</si>
  <si>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</si>
  <si>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</si>
  <si>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</si>
  <si>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</si>
  <si>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</si>
  <si>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</si>
  <si>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</si>
  <si>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</si>
  <si>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</si>
  <si>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</si>
  <si>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</si>
  <si>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</si>
  <si>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</si>
  <si>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</si>
  <si>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</si>
  <si>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</si>
  <si>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</si>
  <si>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</si>
  <si>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</si>
  <si>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</si>
  <si>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</si>
  <si>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</si>
  <si>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</si>
  <si>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</si>
  <si>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</si>
  <si>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</si>
  <si>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</si>
  <si>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</si>
  <si>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</si>
  <si>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</si>
  <si>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</si>
  <si>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</si>
  <si>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</si>
  <si>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</si>
  <si>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</si>
  <si>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</si>
  <si>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</si>
  <si>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</si>
  <si>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</si>
  <si>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</si>
  <si>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</si>
  <si>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</si>
  <si>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</si>
  <si>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</si>
  <si>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</si>
  <si>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</si>
  <si>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</si>
  <si>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</si>
  <si>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</si>
  <si>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</si>
  <si>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</si>
  <si>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</si>
  <si>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</si>
  <si>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</si>
  <si>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</si>
  <si>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</si>
  <si>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</si>
  <si>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</si>
  <si>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</si>
  <si>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</si>
  <si>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</si>
  <si>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</si>
  <si>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</si>
  <si>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</si>
  <si>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</si>
  <si>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</si>
  <si>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</si>
  <si>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</si>
  <si>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</si>
  <si>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</si>
  <si>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</si>
  <si>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</si>
  <si>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</si>
  <si>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</si>
  <si>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</si>
  <si>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</si>
  <si>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</si>
  <si>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</si>
  <si>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</si>
  <si>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</si>
  <si>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</si>
  <si>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</si>
  <si>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</si>
  <si>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</si>
  <si>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</si>
  <si>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</si>
  <si>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</si>
  <si>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</si>
  <si>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</si>
  <si>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</si>
  <si>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</si>
  <si>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</si>
  <si>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</si>
  <si>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</si>
  <si>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</si>
  <si>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</si>
  <si>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</si>
  <si>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</si>
  <si>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</si>
  <si>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</si>
  <si>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</si>
  <si>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</si>
  <si>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</si>
  <si>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</si>
  <si>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</si>
  <si>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</si>
  <si>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</si>
  <si>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</si>
  <si>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</si>
  <si>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</si>
  <si>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</si>
  <si>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</si>
  <si>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</si>
  <si>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</si>
  <si>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</si>
  <si>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</si>
  <si>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</si>
  <si>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</si>
  <si>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</si>
  <si>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</si>
  <si>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</si>
  <si>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</si>
  <si>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</si>
  <si>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</si>
  <si>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</si>
  <si>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</si>
  <si>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</si>
  <si>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</si>
  <si>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</si>
  <si>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</si>
  <si>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</si>
  <si>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</si>
  <si>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</si>
  <si>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</si>
  <si>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</si>
  <si>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</si>
  <si>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</si>
  <si>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</si>
  <si>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</si>
  <si>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</si>
  <si>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</si>
  <si>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</si>
  <si>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</si>
  <si>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</si>
  <si>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</si>
  <si>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</si>
  <si>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</si>
  <si>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</si>
  <si>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</si>
  <si>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</si>
  <si>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</si>
  <si>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</si>
  <si>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</si>
  <si>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</si>
  <si>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</si>
  <si>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</si>
  <si>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</si>
  <si>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</si>
  <si>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</si>
  <si>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</si>
  <si>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</si>
  <si>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</si>
  <si>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</si>
  <si>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</si>
  <si>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</si>
  <si>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</si>
  <si>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</si>
  <si>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</si>
  <si>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</si>
  <si>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</si>
  <si>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</si>
  <si>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</si>
  <si>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</si>
  <si>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</si>
  <si>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</si>
  <si>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</si>
  <si>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</si>
  <si>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</si>
  <si>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</si>
  <si>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</si>
  <si>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</si>
  <si>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</si>
  <si>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</si>
  <si>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</si>
  <si>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</si>
  <si>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</si>
  <si>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</si>
  <si>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</si>
  <si>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</si>
  <si>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</si>
  <si>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</si>
  <si>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</si>
  <si>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</si>
  <si>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</si>
  <si>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</si>
  <si>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</si>
  <si>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</si>
  <si>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</si>
  <si>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</si>
  <si>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</si>
  <si>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</si>
  <si>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</si>
  <si>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</si>
  <si>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</si>
  <si>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</si>
  <si>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</si>
  <si>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</si>
  <si>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</si>
  <si>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</si>
  <si>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</si>
  <si>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</si>
  <si>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</si>
  <si>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</si>
  <si>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</si>
  <si>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</si>
  <si>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</si>
  <si>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</si>
  <si>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</si>
  <si>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</si>
  <si>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</si>
  <si>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</si>
  <si>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</si>
  <si>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</si>
  <si>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</si>
  <si>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</si>
  <si>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</si>
  <si>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</si>
  <si>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</si>
  <si>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</si>
  <si>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</si>
  <si>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</si>
  <si>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</si>
  <si>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</si>
  <si>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</si>
  <si>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</si>
  <si>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</si>
  <si>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</si>
  <si>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</si>
  <si>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</si>
  <si>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</si>
  <si>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</si>
  <si>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</si>
  <si>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</si>
  <si>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</si>
  <si>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</si>
  <si>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</si>
  <si>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</si>
  <si>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</si>
  <si>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</si>
  <si>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</si>
  <si>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</si>
  <si>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</si>
  <si>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</si>
  <si>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</si>
  <si>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</si>
  <si>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</si>
  <si>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</si>
  <si>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</si>
  <si>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</si>
  <si>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</si>
  <si>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</si>
  <si>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</si>
  <si>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</si>
  <si>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</si>
  <si>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</si>
  <si>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</si>
  <si>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</si>
  <si>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</si>
  <si>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</si>
  <si>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</si>
  <si>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</si>
  <si>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</si>
  <si>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</si>
  <si>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</si>
  <si>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</si>
  <si>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</si>
  <si>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</si>
  <si>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</si>
  <si>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</si>
  <si>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</si>
  <si>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</si>
  <si>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</si>
  <si>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</si>
  <si>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</si>
  <si>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</si>
  <si>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</si>
  <si>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</si>
  <si>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</si>
  <si>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</si>
  <si>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</si>
  <si>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</si>
  <si>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</si>
  <si>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</si>
  <si>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</si>
  <si>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</si>
  <si>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</si>
  <si>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</si>
  <si>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</si>
  <si>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</si>
  <si>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</si>
  <si>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</si>
  <si>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</si>
  <si>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</si>
  <si>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</si>
  <si>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</si>
  <si>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</si>
  <si>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</si>
  <si>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</si>
  <si>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</si>
  <si>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</si>
  <si>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</si>
  <si>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</si>
  <si>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</si>
  <si>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</si>
  <si>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</si>
  <si>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</si>
  <si>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</si>
  <si>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</si>
  <si>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</si>
  <si>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</si>
  <si>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</si>
  <si>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</si>
  <si>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</si>
  <si>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</si>
  <si>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</si>
  <si>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</si>
  <si>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</si>
  <si>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</si>
  <si>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</si>
  <si>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</si>
  <si>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</si>
  <si>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</si>
  <si>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</si>
  <si>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</si>
  <si>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</si>
  <si>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</si>
  <si>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</si>
  <si>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</si>
  <si>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</si>
  <si>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</si>
  <si>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</si>
  <si>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</si>
  <si>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</si>
  <si>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</si>
  <si>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</si>
  <si>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</si>
  <si>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</si>
  <si>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</si>
  <si>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</si>
  <si>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</si>
  <si>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</si>
  <si>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</si>
  <si>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</si>
  <si>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</si>
  <si>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</si>
  <si>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</si>
  <si>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</si>
  <si>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</si>
  <si>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</si>
  <si>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</si>
  <si>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</si>
  <si>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</si>
  <si>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</si>
  <si>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</si>
  <si>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</si>
  <si>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</si>
  <si>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</si>
  <si>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</si>
  <si>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</si>
  <si>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</si>
  <si>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</si>
  <si>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</si>
  <si>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</si>
  <si>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</si>
  <si>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</si>
  <si>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</si>
  <si>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</si>
  <si>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</si>
  <si>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</si>
  <si>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</si>
  <si>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</si>
  <si>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</si>
  <si>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</si>
  <si>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</si>
  <si>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</si>
  <si>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</si>
  <si>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</si>
  <si>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</si>
  <si>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</si>
  <si>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</si>
  <si>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</si>
  <si>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</si>
  <si>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</si>
  <si>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</si>
  <si>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</si>
  <si>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</si>
  <si>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</si>
  <si>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</si>
  <si>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</si>
  <si>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</si>
  <si>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</si>
  <si>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</si>
  <si>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</si>
  <si>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</si>
  <si>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</si>
  <si>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</si>
  <si>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</si>
  <si>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</si>
  <si>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</si>
  <si>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</si>
  <si>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</si>
  <si>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</si>
  <si>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</si>
  <si>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</si>
  <si>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</si>
  <si>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</si>
  <si>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</si>
  <si>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</si>
  <si>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</si>
  <si>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</si>
  <si>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</si>
  <si>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</si>
  <si>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</si>
  <si>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</si>
  <si>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</si>
  <si>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</si>
  <si>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</si>
  <si>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</si>
  <si>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</si>
  <si>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</si>
  <si>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</si>
  <si>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</si>
  <si>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</si>
  <si>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</si>
  <si>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</si>
  <si>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</si>
  <si>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</si>
  <si>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</si>
  <si>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</si>
  <si>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</si>
  <si>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</si>
  <si>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</si>
  <si>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</si>
  <si>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</si>
  <si>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</si>
  <si>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</si>
  <si>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</si>
  <si>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</si>
  <si>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</si>
  <si>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</si>
  <si>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</si>
  <si>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</si>
  <si>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</si>
  <si>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</si>
  <si>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</si>
  <si>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</si>
  <si>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</si>
  <si>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</si>
  <si>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</si>
  <si>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</si>
  <si>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</si>
  <si>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</si>
  <si>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</si>
  <si>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</si>
  <si>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</si>
  <si>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</si>
  <si>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</si>
  <si>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</si>
  <si>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</si>
  <si>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</si>
  <si>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</si>
  <si>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</si>
  <si>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</si>
  <si>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</si>
  <si>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</si>
  <si>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</si>
  <si>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</si>
  <si>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</si>
  <si>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</si>
  <si>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</si>
  <si>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</si>
  <si>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</si>
  <si>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</si>
  <si>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</si>
  <si>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</si>
  <si>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</si>
  <si>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</si>
  <si>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</si>
  <si>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</si>
  <si>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</si>
  <si>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</si>
  <si>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</si>
  <si>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</si>
  <si>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</si>
  <si>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</si>
  <si>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</si>
  <si>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</si>
  <si>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</si>
  <si>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</si>
  <si>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</si>
  <si>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</si>
  <si>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</si>
  <si>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</si>
  <si>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</si>
  <si>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</si>
  <si>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</si>
  <si>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</si>
  <si>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</si>
  <si>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</si>
  <si>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</si>
  <si>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</si>
  <si>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</si>
  <si>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</si>
  <si>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</si>
  <si>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</si>
  <si>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</si>
  <si>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</si>
  <si>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</si>
  <si>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</si>
  <si>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</si>
  <si>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</si>
  <si>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</si>
  <si>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</si>
  <si>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</si>
  <si>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</si>
  <si>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</si>
  <si>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</si>
  <si>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</si>
  <si>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</si>
  <si>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</si>
  <si>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</si>
  <si>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</si>
  <si>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</si>
  <si>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</si>
  <si>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</si>
  <si>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</si>
  <si>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</si>
  <si>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</si>
  <si>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</si>
  <si>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</si>
  <si>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</si>
  <si>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</si>
  <si>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</si>
  <si>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</si>
  <si>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</si>
  <si>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</si>
  <si>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</si>
  <si>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</si>
  <si>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</si>
  <si>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</si>
  <si>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</si>
  <si>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</si>
  <si>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</si>
  <si>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</si>
  <si>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</si>
  <si>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</si>
  <si>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</si>
  <si>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</si>
  <si>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</si>
  <si>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</si>
  <si>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</si>
  <si>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</si>
  <si>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</si>
  <si>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</si>
  <si>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</si>
  <si>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</si>
  <si>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</si>
  <si>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</si>
  <si>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</si>
  <si>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</si>
  <si>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</si>
  <si>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</si>
  <si>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</si>
  <si>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</si>
  <si>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</si>
  <si>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</si>
  <si>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</si>
  <si>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</si>
  <si>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</si>
  <si>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</si>
  <si>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</si>
  <si>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</si>
  <si>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</si>
  <si>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</si>
  <si>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</si>
  <si>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</si>
  <si>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</si>
  <si>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</si>
  <si>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</si>
  <si>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</si>
  <si>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</si>
  <si>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</si>
  <si>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</si>
  <si>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</si>
  <si>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</si>
  <si>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</si>
  <si>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</si>
  <si>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</si>
  <si>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</si>
  <si>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</si>
  <si>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</si>
  <si>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</si>
  <si>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</si>
  <si>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</si>
  <si>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</si>
  <si>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</si>
  <si>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</si>
  <si>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</si>
  <si>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</si>
  <si>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</si>
  <si>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</si>
  <si>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</si>
  <si>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</si>
  <si>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</si>
  <si>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</si>
  <si>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</si>
  <si>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</si>
  <si>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</si>
  <si>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</si>
  <si>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</si>
  <si>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</si>
  <si>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</si>
  <si>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</si>
  <si>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</si>
  <si>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</si>
  <si>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</si>
  <si>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</si>
  <si>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</si>
  <si>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</si>
  <si>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</si>
  <si>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</si>
  <si>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</si>
  <si>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</si>
  <si>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</si>
  <si>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</si>
  <si>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</si>
  <si>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</si>
  <si>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</si>
  <si>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</si>
  <si>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</si>
  <si>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</si>
  <si>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</si>
  <si>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</si>
  <si>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</si>
  <si>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</si>
  <si>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</si>
  <si>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</si>
  <si>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</si>
  <si>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</si>
  <si>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</si>
  <si>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</si>
  <si>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</si>
  <si>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</si>
  <si>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</si>
  <si>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</si>
  <si>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</si>
  <si>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</si>
  <si>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</si>
  <si>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</si>
  <si>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</si>
  <si>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</si>
  <si>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</si>
  <si>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</si>
  <si>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</si>
  <si>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</si>
  <si>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</si>
  <si>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</si>
  <si>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</si>
  <si>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</si>
  <si>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</si>
  <si>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</si>
  <si>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</si>
  <si>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</si>
  <si>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</si>
  <si>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</si>
  <si>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</si>
  <si>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</si>
  <si>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</si>
  <si>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</si>
  <si>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</si>
  <si>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</si>
  <si>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</si>
  <si>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</si>
  <si>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</si>
  <si>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</si>
  <si>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</si>
  <si>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</si>
  <si>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</si>
  <si>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</si>
  <si>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</si>
  <si>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</si>
  <si>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</si>
  <si>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</si>
  <si>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</si>
  <si>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</si>
  <si>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</si>
  <si>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</si>
  <si>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</si>
  <si>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</si>
  <si>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</si>
  <si>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</si>
  <si>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</si>
  <si>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</si>
  <si>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</si>
  <si>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</si>
  <si>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</si>
  <si>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</si>
  <si>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</si>
  <si>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</si>
  <si>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</si>
  <si>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</si>
  <si>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</si>
  <si>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</si>
  <si>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</si>
  <si>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</si>
  <si>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</si>
  <si>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</si>
  <si>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</si>
  <si>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</si>
  <si>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</si>
  <si>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</si>
  <si>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</si>
  <si>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</si>
  <si>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</si>
  <si>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</si>
  <si>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</si>
  <si>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</si>
  <si>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</si>
  <si>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</si>
  <si>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</si>
  <si>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</si>
  <si>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</si>
  <si>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</si>
  <si>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</si>
  <si>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</si>
  <si>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</si>
  <si>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</si>
  <si>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</si>
  <si>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</si>
  <si>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</si>
  <si>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</si>
  <si>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</si>
  <si>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</si>
  <si>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</si>
  <si>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</si>
  <si>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</si>
  <si>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</si>
  <si>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</si>
  <si>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</si>
  <si>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</si>
  <si>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</si>
  <si>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</si>
  <si>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</si>
  <si>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</si>
  <si>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</si>
  <si>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</si>
  <si>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</si>
  <si>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</si>
  <si>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</si>
  <si>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</si>
  <si>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</si>
  <si>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</si>
  <si>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</si>
  <si>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</si>
  <si>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</si>
  <si>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</si>
  <si>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</si>
  <si>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</si>
  <si>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</si>
  <si>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</si>
  <si>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</si>
  <si>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</si>
  <si>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</si>
  <si>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</si>
  <si>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</si>
  <si>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</si>
  <si>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</si>
  <si>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</si>
  <si>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</si>
  <si>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</si>
  <si>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</si>
  <si>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</si>
  <si>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</si>
  <si>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</si>
  <si>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</si>
  <si>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</si>
  <si>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</si>
  <si>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</si>
  <si>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</si>
  <si>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</si>
  <si>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</si>
  <si>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</si>
  <si>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</si>
  <si>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</si>
  <si>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</si>
  <si>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</si>
  <si>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</si>
  <si>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</si>
  <si>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</si>
  <si>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</si>
  <si>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</si>
  <si>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</si>
  <si>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</si>
  <si>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</si>
  <si>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</si>
  <si>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</si>
  <si>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</si>
  <si>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</si>
  <si>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</si>
  <si>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</si>
  <si>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</si>
  <si>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</si>
  <si>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</si>
  <si>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</si>
  <si>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</si>
  <si>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</si>
  <si>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</si>
  <si>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</si>
  <si>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</si>
  <si>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</si>
  <si>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</si>
  <si>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</si>
  <si>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</si>
  <si>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</si>
  <si>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</si>
  <si>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</si>
  <si>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</si>
  <si>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</si>
  <si>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</si>
  <si>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</si>
  <si>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</si>
  <si>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</si>
  <si>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</si>
  <si>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</si>
  <si>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</si>
  <si>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</si>
  <si>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</si>
  <si>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</si>
  <si>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</si>
  <si>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</si>
  <si>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</si>
  <si>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</si>
  <si>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</si>
  <si>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</si>
  <si>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</si>
  <si>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</si>
  <si>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</si>
  <si>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</si>
  <si>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</si>
  <si>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</si>
  <si>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</si>
  <si>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</si>
  <si>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</si>
  <si>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</si>
  <si>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</si>
  <si>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</si>
  <si>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</si>
  <si>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</si>
  <si>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</si>
  <si>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</si>
  <si>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</si>
  <si>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</si>
  <si>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</si>
  <si>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</si>
  <si>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</si>
  <si>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</si>
  <si>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</si>
  <si>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</si>
  <si>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</si>
  <si>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</si>
  <si>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</si>
  <si>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</si>
  <si>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</si>
  <si>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</si>
  <si>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</si>
  <si>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</si>
  <si>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</si>
  <si>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</si>
  <si>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</si>
  <si>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</si>
  <si>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</si>
  <si>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</si>
  <si>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</si>
  <si>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</si>
  <si>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</si>
  <si>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</si>
  <si>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</si>
  <si>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</si>
  <si>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</si>
  <si>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</si>
  <si>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</si>
  <si>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</si>
  <si>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</si>
  <si>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</si>
  <si>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</si>
  <si>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</si>
  <si>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</si>
  <si>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</si>
  <si>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</si>
  <si>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</si>
  <si>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</si>
  <si>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</si>
  <si>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</si>
  <si>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</si>
  <si>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</si>
  <si>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</si>
  <si>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</si>
  <si>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</si>
  <si>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</si>
  <si>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</si>
  <si>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</si>
  <si>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</si>
  <si>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</si>
  <si>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</si>
  <si>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</si>
  <si>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</si>
  <si>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</si>
  <si>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</si>
  <si>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</si>
  <si>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</si>
  <si>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</si>
  <si>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</si>
  <si>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</si>
  <si>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</si>
  <si>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</si>
  <si>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</si>
  <si>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</si>
  <si>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</si>
  <si>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</si>
  <si>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</si>
  <si>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</si>
  <si>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</si>
  <si>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</si>
  <si>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</si>
  <si>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</si>
  <si>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</si>
  <si>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</si>
  <si>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</si>
  <si>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</si>
  <si>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</si>
  <si>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</si>
  <si>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</si>
  <si>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</si>
  <si>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</si>
  <si>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</si>
  <si>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</si>
  <si>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</si>
  <si>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</si>
  <si>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</si>
  <si>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</si>
  <si>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</si>
  <si>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</si>
  <si>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</si>
  <si>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</si>
  <si>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</si>
  <si>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</si>
  <si>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</si>
  <si>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</si>
  <si>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</si>
  <si>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</si>
  <si>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</si>
  <si>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</si>
  <si>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</si>
  <si>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</si>
  <si>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</si>
  <si>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</si>
  <si>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</si>
  <si>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</si>
  <si>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</si>
  <si>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</si>
  <si>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</si>
  <si>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</si>
  <si>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</si>
  <si>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</si>
  <si>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</si>
  <si>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</si>
  <si>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</si>
  <si>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</si>
  <si>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</si>
  <si>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</si>
  <si>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</si>
  <si>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</si>
  <si>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</si>
  <si>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</si>
  <si>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</si>
  <si>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</si>
  <si>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</si>
  <si>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</si>
  <si>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</si>
  <si>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</si>
  <si>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</si>
  <si>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</si>
  <si>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</si>
  <si>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</si>
  <si>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</si>
  <si>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</si>
  <si>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</si>
  <si>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</si>
  <si>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</si>
  <si>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</si>
  <si>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</si>
  <si>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</si>
  <si>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</si>
  <si>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</si>
  <si>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</si>
  <si>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</si>
  <si>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</si>
  <si>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</si>
  <si>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</si>
  <si>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</si>
  <si>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</si>
  <si>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</si>
  <si>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</si>
  <si>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</si>
  <si>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</si>
  <si>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</si>
  <si>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</si>
  <si>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</si>
  <si>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</si>
  <si>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</si>
  <si>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</si>
  <si>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</si>
  <si>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</si>
  <si>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</si>
  <si>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</si>
  <si>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</si>
  <si>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</si>
  <si>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</si>
  <si>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</si>
  <si>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</si>
  <si>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</si>
  <si>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</si>
  <si>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</si>
  <si>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</si>
  <si>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</si>
  <si>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</si>
  <si>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</si>
  <si>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</si>
  <si>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</si>
  <si>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</si>
  <si>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</si>
  <si>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</si>
  <si>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</si>
  <si>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</si>
  <si>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</si>
  <si>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</si>
  <si>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</si>
  <si>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</si>
  <si>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</si>
  <si>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</si>
  <si>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</si>
  <si>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</si>
  <si>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</si>
  <si>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</si>
  <si>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</si>
  <si>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</si>
  <si>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</si>
  <si>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</si>
  <si>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</si>
  <si>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</si>
  <si>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</si>
  <si>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</si>
  <si>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</si>
  <si>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</si>
  <si>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</si>
  <si>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</si>
  <si>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</si>
  <si>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</si>
  <si>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</si>
  <si>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</si>
  <si>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</si>
  <si>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</si>
  <si>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</si>
  <si>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</si>
  <si>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</si>
  <si>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</si>
  <si>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</si>
  <si>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</si>
  <si>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</si>
  <si>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</si>
  <si>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</si>
  <si>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</si>
  <si>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</si>
  <si>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</si>
  <si>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</si>
  <si>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</si>
  <si>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</si>
  <si>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</si>
  <si>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</si>
  <si>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</si>
  <si>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</si>
  <si>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</si>
  <si>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</si>
  <si>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</si>
  <si>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</si>
  <si>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</si>
  <si>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</si>
  <si>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</si>
  <si>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</si>
  <si>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</si>
  <si>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</si>
  <si>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</si>
  <si>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</si>
  <si>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</si>
  <si>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</si>
  <si>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</si>
  <si>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</si>
  <si>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</si>
  <si>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</si>
  <si>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</si>
  <si>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</si>
  <si>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</si>
  <si>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</si>
  <si>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</si>
  <si>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</si>
  <si>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</si>
  <si>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</si>
  <si>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</si>
  <si>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</si>
  <si>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</si>
  <si>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</si>
  <si>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</si>
  <si>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</si>
  <si>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</si>
  <si>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</si>
  <si>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</si>
  <si>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</si>
  <si>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</si>
  <si>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</si>
  <si>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</si>
  <si>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</si>
  <si>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</si>
  <si>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</si>
  <si>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</si>
  <si>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</si>
  <si>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</si>
  <si>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</si>
  <si>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</si>
  <si>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</si>
  <si>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</si>
  <si>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</si>
  <si>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</si>
  <si>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</si>
  <si>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</si>
  <si>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</si>
  <si>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</si>
  <si>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</si>
  <si>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</si>
  <si>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</si>
  <si>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</si>
  <si>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</si>
  <si>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</si>
  <si>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</si>
  <si>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</si>
  <si>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</si>
  <si>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</si>
  <si>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</si>
  <si>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</si>
  <si>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</si>
  <si>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</si>
  <si>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</si>
  <si>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</si>
  <si>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</si>
  <si>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</si>
  <si>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</si>
  <si>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</si>
  <si>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</si>
  <si>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</si>
  <si>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</si>
  <si>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</si>
  <si>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</si>
  <si>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</si>
  <si>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</si>
  <si>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</si>
  <si>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</si>
  <si>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</si>
  <si>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</si>
  <si>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</si>
  <si>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</si>
  <si>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</si>
  <si>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</si>
  <si>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</si>
  <si>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</si>
  <si>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</si>
  <si>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</si>
  <si>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</si>
  <si>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</si>
  <si>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</si>
  <si>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</si>
  <si>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</si>
  <si>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</si>
  <si>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</si>
  <si>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</si>
  <si>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</si>
  <si>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</si>
  <si>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</si>
  <si>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</si>
  <si>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</si>
  <si>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</si>
  <si>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</si>
  <si>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</si>
  <si>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</si>
  <si>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</si>
  <si>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</si>
  <si>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</si>
  <si>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</si>
  <si>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</si>
  <si>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</si>
  <si>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</si>
  <si>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</si>
  <si>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</si>
  <si>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</si>
  <si>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</si>
  <si>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</si>
  <si>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</si>
  <si>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</si>
  <si>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</si>
  <si>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</si>
  <si>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</si>
  <si>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</si>
  <si>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</si>
  <si>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</si>
  <si>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</si>
  <si>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</si>
  <si>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</si>
  <si>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</si>
  <si>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</si>
  <si>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</si>
  <si>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</si>
  <si>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</si>
  <si>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</si>
  <si>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</si>
  <si>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</si>
  <si>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</si>
  <si>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</si>
  <si>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</si>
  <si>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</si>
  <si>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</si>
  <si>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</si>
  <si>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</si>
  <si>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</si>
  <si>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</si>
  <si>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</si>
  <si>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</si>
  <si>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</si>
  <si>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</si>
  <si>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</si>
  <si>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</si>
  <si>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</si>
  <si>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</si>
  <si>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</si>
  <si>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</si>
  <si>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</si>
  <si>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</si>
  <si>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</si>
  <si>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</si>
  <si>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</si>
  <si>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</si>
  <si>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</si>
  <si>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</si>
  <si>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</si>
  <si>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</si>
  <si>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</si>
  <si>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</si>
  <si>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</si>
  <si>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</si>
  <si>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</si>
  <si>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</si>
  <si>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</si>
  <si>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</si>
  <si>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</si>
  <si>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</si>
  <si>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</si>
  <si>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</si>
  <si>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</si>
  <si>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</si>
  <si>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</si>
  <si>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</si>
  <si>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</si>
  <si>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</si>
  <si>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</si>
  <si>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</si>
  <si>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</si>
  <si>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</si>
  <si>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</si>
  <si>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</si>
  <si>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</si>
  <si>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</si>
  <si>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</si>
  <si>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</si>
  <si>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</si>
  <si>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</si>
  <si>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</si>
  <si>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</si>
  <si>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</si>
  <si>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</si>
  <si>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</si>
  <si>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</si>
  <si>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</si>
  <si>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</si>
  <si>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</si>
  <si>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</si>
  <si>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</si>
  <si>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</si>
  <si>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</si>
  <si>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</si>
  <si>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</si>
  <si>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</si>
  <si>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</si>
  <si>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</si>
  <si>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</si>
  <si>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</si>
  <si>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</si>
  <si>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</si>
  <si>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</si>
  <si>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</si>
  <si>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</si>
  <si>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</si>
  <si>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</si>
  <si>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</si>
  <si>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</si>
  <si>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</si>
  <si>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</si>
  <si>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</si>
  <si>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</si>
  <si>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</si>
  <si>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</si>
  <si>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</si>
  <si>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</si>
  <si>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</si>
  <si>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</si>
  <si>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</si>
  <si>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</si>
  <si>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</si>
  <si>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</si>
  <si>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</si>
  <si>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</si>
  <si>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</si>
  <si>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</si>
  <si>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</si>
  <si>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</si>
  <si>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</si>
  <si>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</si>
  <si>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</si>
  <si>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</si>
  <si>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</si>
  <si>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</si>
  <si>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</si>
  <si>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</si>
  <si>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</si>
  <si>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</si>
  <si>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</si>
  <si>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</si>
  <si>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</si>
  <si>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</si>
  <si>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</si>
  <si>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</si>
  <si>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</si>
  <si>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</si>
  <si>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</si>
  <si>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</si>
  <si>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</si>
  <si>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</si>
  <si>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</si>
  <si>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</si>
  <si>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</si>
  <si>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</si>
  <si>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</si>
  <si>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</si>
  <si>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</si>
  <si>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</si>
  <si>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</si>
  <si>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</si>
  <si>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</si>
  <si>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</si>
  <si>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</si>
  <si>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</si>
  <si>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</si>
  <si>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</si>
  <si>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</si>
  <si>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</si>
  <si>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</si>
  <si>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</si>
  <si>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</si>
  <si>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</si>
  <si>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</si>
  <si>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</si>
  <si>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</si>
  <si>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</si>
  <si>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</si>
  <si>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</si>
  <si>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</si>
  <si>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</si>
  <si>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</si>
  <si>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</si>
  <si>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</si>
  <si>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</si>
  <si>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</si>
  <si>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</si>
  <si>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</si>
  <si>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</si>
  <si>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</si>
  <si>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</si>
  <si>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</si>
  <si>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</si>
  <si>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</si>
  <si>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</si>
  <si>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</si>
  <si>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</si>
  <si>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</si>
  <si>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</si>
  <si>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</si>
  <si>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</si>
  <si>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</si>
  <si>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</si>
  <si>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</si>
  <si>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</si>
  <si>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</si>
  <si>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</si>
  <si>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</si>
  <si>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</si>
  <si>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</si>
  <si>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</si>
  <si>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</si>
  <si>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</si>
  <si>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</si>
  <si>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</si>
  <si>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</si>
  <si>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</si>
  <si>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</si>
  <si>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</si>
  <si>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</si>
  <si>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</si>
  <si>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</si>
  <si>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</si>
  <si>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</si>
  <si>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</si>
  <si>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</si>
  <si>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</si>
  <si>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</si>
  <si>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</si>
  <si>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</si>
  <si>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</si>
  <si>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</si>
  <si>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</si>
  <si>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</si>
  <si>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</si>
  <si>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</si>
  <si>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</si>
  <si>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</si>
  <si>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</si>
  <si>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</si>
  <si>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</si>
  <si>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</si>
  <si>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</si>
  <si>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</si>
  <si>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</si>
  <si>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</si>
  <si>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</si>
  <si>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</si>
  <si>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</si>
  <si>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</si>
  <si>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</si>
  <si>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</si>
  <si>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</si>
  <si>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</si>
  <si>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</si>
  <si>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</si>
  <si>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</si>
  <si>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</si>
  <si>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</si>
  <si>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</si>
  <si>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</si>
  <si>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</si>
  <si>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</si>
  <si>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</si>
  <si>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</si>
  <si>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</si>
  <si>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</si>
  <si>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</si>
  <si>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</si>
  <si>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</si>
  <si>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</si>
  <si>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</si>
  <si>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</si>
  <si>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</si>
  <si>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</si>
  <si>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</si>
  <si>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</si>
  <si>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</si>
  <si>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</si>
  <si>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</si>
  <si>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</si>
  <si>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</si>
  <si>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</si>
  <si>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</si>
  <si>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</si>
  <si>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</si>
  <si>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</si>
  <si>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</si>
  <si>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</si>
  <si>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</si>
  <si>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</si>
  <si>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</si>
  <si>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</si>
  <si>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</si>
  <si>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</si>
  <si>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</si>
  <si>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</si>
  <si>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</si>
  <si>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</si>
  <si>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</si>
  <si>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</si>
  <si>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</si>
  <si>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</si>
  <si>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</si>
  <si>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</si>
  <si>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</si>
  <si>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</si>
  <si>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</si>
  <si>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</si>
  <si>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</si>
  <si>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</si>
  <si>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</si>
  <si>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</si>
  <si>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</si>
  <si>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</si>
  <si>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</si>
  <si>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</si>
  <si>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</si>
  <si>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</si>
  <si>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</si>
  <si>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</si>
  <si>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</si>
  <si>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</si>
  <si>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</si>
  <si>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</si>
  <si>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</si>
  <si>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</si>
  <si>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</si>
  <si>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</si>
  <si>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</si>
  <si>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</si>
  <si>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</si>
  <si>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</si>
  <si>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</si>
  <si>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</si>
  <si>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</si>
  <si>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</si>
  <si>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</si>
  <si>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</si>
  <si>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</si>
  <si>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</si>
  <si>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</si>
  <si>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</si>
  <si>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</si>
  <si>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</si>
  <si>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</si>
  <si>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</si>
  <si>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</si>
  <si>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</si>
  <si>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</si>
  <si>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</si>
  <si>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</si>
  <si>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</si>
  <si>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</si>
  <si>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</si>
  <si>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</si>
  <si>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</si>
  <si>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</si>
  <si>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</si>
  <si>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</si>
  <si>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</si>
  <si>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</si>
  <si>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</si>
  <si>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</si>
  <si>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</si>
  <si>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</si>
  <si>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</si>
  <si>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</si>
  <si>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</si>
  <si>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</si>
  <si>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</si>
  <si>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</si>
  <si>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</si>
  <si>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</si>
  <si>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</si>
  <si>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</si>
  <si>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</si>
  <si>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</si>
  <si>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</si>
  <si>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</si>
  <si>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</si>
  <si>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</si>
  <si>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</si>
  <si>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</si>
  <si>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</si>
  <si>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</si>
  <si>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</si>
  <si>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</si>
  <si>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</si>
  <si>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</si>
  <si>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</si>
  <si>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</si>
  <si>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</si>
  <si>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</si>
  <si>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</si>
  <si>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</si>
  <si>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</si>
  <si>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</si>
  <si>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</si>
  <si>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</si>
  <si>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</si>
  <si>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</si>
  <si>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</si>
  <si>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</si>
  <si>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</si>
  <si>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</si>
  <si>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</si>
  <si>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</si>
  <si>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</si>
  <si>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</si>
  <si>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</si>
  <si>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</si>
  <si>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</si>
  <si>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</si>
  <si>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</si>
  <si>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</si>
  <si>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</si>
  <si>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</si>
  <si>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</si>
  <si>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</si>
  <si>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</si>
  <si>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</si>
  <si>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</si>
  <si>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</si>
  <si>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</si>
  <si>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</si>
  <si>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</si>
  <si>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</si>
  <si>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</si>
  <si>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</si>
  <si>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</si>
  <si>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</si>
  <si>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</si>
  <si>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</si>
  <si>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</si>
  <si>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</si>
  <si>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</si>
  <si>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</si>
  <si>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</si>
  <si>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</si>
  <si>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</si>
  <si>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</si>
  <si>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</si>
  <si>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</si>
  <si>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</si>
  <si>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</si>
  <si>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</si>
  <si>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</si>
  <si>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</si>
  <si>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</si>
  <si>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</si>
  <si>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</si>
  <si>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</si>
  <si>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</si>
  <si>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</si>
  <si>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</si>
  <si>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</si>
  <si>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</si>
  <si>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</si>
  <si>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</si>
  <si>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</si>
  <si>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</si>
  <si>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</si>
  <si>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</si>
  <si>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</si>
  <si>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</si>
  <si>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</si>
  <si>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</si>
  <si>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</si>
  <si>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</si>
  <si>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</si>
  <si>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</si>
  <si>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</si>
  <si>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</si>
  <si>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</si>
  <si>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</si>
  <si>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</si>
  <si>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</si>
  <si>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</si>
  <si>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</si>
  <si>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</si>
  <si>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</si>
  <si>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</si>
  <si>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</si>
  <si>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</si>
  <si>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</si>
  <si>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</si>
  <si>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</si>
  <si>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</si>
  <si>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</si>
  <si>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</si>
  <si>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</si>
  <si>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</si>
  <si>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</si>
  <si>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</si>
  <si>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</si>
  <si>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</si>
  <si>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</si>
  <si>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</si>
  <si>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</si>
  <si>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</si>
  <si>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</si>
  <si>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</si>
  <si>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</si>
  <si>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</si>
  <si>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</si>
  <si>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</si>
  <si>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</si>
  <si>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</si>
  <si>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</si>
  <si>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</si>
  <si>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</si>
  <si>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</si>
  <si>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</si>
  <si>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</si>
  <si>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</si>
  <si>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</si>
  <si>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</si>
  <si>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</si>
  <si>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</si>
  <si>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</si>
  <si>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</si>
  <si>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</si>
  <si>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</si>
  <si>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</si>
  <si>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</si>
  <si>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</si>
  <si>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</si>
  <si>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</si>
  <si>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</si>
  <si>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</si>
  <si>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</si>
  <si>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</si>
  <si>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</si>
  <si>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</si>
  <si>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</si>
  <si>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</si>
  <si>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</si>
  <si>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</si>
  <si>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</si>
  <si>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</si>
  <si>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</si>
  <si>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</si>
  <si>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</si>
  <si>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</si>
  <si>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</si>
  <si>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</si>
  <si>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</si>
  <si>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</si>
  <si>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</si>
  <si>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</si>
  <si>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</si>
  <si>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</si>
  <si>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</si>
  <si>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</si>
  <si>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</si>
  <si>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</si>
  <si>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</si>
  <si>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</si>
  <si>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</si>
  <si>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</si>
  <si>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</si>
  <si>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</si>
  <si>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</si>
  <si>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</si>
  <si>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</si>
  <si>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</si>
  <si>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</si>
  <si>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</si>
  <si>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</si>
  <si>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</si>
  <si>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</si>
  <si>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</si>
  <si>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</si>
  <si>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</si>
  <si>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</si>
  <si>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</si>
  <si>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</si>
  <si>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</si>
  <si>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</si>
  <si>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</si>
  <si>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</si>
  <si>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</si>
  <si>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</si>
  <si>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</si>
  <si>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</si>
  <si>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</si>
  <si>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</si>
  <si>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</si>
  <si>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</si>
  <si>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</si>
  <si>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</si>
  <si>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</si>
  <si>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</si>
  <si>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</si>
  <si>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</si>
  <si>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</si>
  <si>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</si>
  <si>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</si>
  <si>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</si>
  <si>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</si>
  <si>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</si>
  <si>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</si>
  <si>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</si>
  <si>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</si>
  <si>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</si>
  <si>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</si>
  <si>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</si>
  <si>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</si>
  <si>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</si>
  <si>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</si>
  <si>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</si>
  <si>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</si>
  <si>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</si>
  <si>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</si>
  <si>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</si>
  <si>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</si>
  <si>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</si>
  <si>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</si>
  <si>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</si>
  <si>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</si>
  <si>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</si>
  <si>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</si>
  <si>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</si>
  <si>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</si>
  <si>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</si>
  <si>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</si>
  <si>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</si>
  <si>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</si>
  <si>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</si>
  <si>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</si>
  <si>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</si>
  <si>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</si>
  <si>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</si>
  <si>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</si>
  <si>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</si>
  <si>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</si>
  <si>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</si>
  <si>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</si>
  <si>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</si>
  <si>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</si>
  <si>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</si>
  <si>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</si>
  <si>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</si>
  <si>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</si>
  <si>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</si>
  <si>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</si>
  <si>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</si>
  <si>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</si>
  <si>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</si>
  <si>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</si>
  <si>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</si>
  <si>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</si>
  <si>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</si>
  <si>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</si>
  <si>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</si>
  <si>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</si>
  <si>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</si>
  <si>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</si>
  <si>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</si>
  <si>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</si>
  <si>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</si>
  <si>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</si>
  <si>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</si>
  <si>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</si>
  <si>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</si>
  <si>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</si>
  <si>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</si>
  <si>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</si>
  <si>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</si>
  <si>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</si>
  <si>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</si>
  <si>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</si>
  <si>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</si>
  <si>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</si>
  <si>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</si>
  <si>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</si>
  <si>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</si>
  <si>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</si>
  <si>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</si>
  <si>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</si>
  <si>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</si>
  <si>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</si>
  <si>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</si>
  <si>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</si>
  <si>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</si>
  <si>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</si>
  <si>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</si>
  <si>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</si>
  <si>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</si>
  <si>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</si>
  <si>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</si>
  <si>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</si>
  <si>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</si>
  <si>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</si>
  <si>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</si>
  <si>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</si>
  <si>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</si>
  <si>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</si>
  <si>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</si>
  <si>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</si>
  <si>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</si>
  <si>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</si>
  <si>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</si>
  <si>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</si>
  <si>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</si>
  <si>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</si>
  <si>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</si>
  <si>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</si>
  <si>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</si>
  <si>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</si>
  <si>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</si>
  <si>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</si>
  <si>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</si>
  <si>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</si>
  <si>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</si>
  <si>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</si>
  <si>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</si>
  <si>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</si>
  <si>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</si>
  <si>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</si>
  <si>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</si>
  <si>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</si>
  <si>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</si>
  <si>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</si>
  <si>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</si>
  <si>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</si>
  <si>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</si>
  <si>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</si>
  <si>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</si>
  <si>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</si>
  <si>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</si>
  <si>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</si>
  <si>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</si>
  <si>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</si>
  <si>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</si>
  <si>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</si>
  <si>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</si>
  <si>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</si>
  <si>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</si>
  <si>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</si>
  <si>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</si>
  <si>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</si>
  <si>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</si>
  <si>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</si>
  <si>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</si>
  <si>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</si>
  <si>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</si>
  <si>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</si>
  <si>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</si>
  <si>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</si>
  <si>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</si>
  <si>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</si>
  <si>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</si>
  <si>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</si>
  <si>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</si>
  <si>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</si>
  <si>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</si>
  <si>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</si>
  <si>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</si>
  <si>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</si>
  <si>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</si>
  <si>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</si>
  <si>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</si>
  <si>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</si>
  <si>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</si>
  <si>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</si>
  <si>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</si>
  <si>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</si>
  <si>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</si>
  <si>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</si>
  <si>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</si>
  <si>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</si>
  <si>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</si>
  <si>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</si>
  <si>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</si>
  <si>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</si>
  <si>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</si>
  <si>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</si>
  <si>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</si>
  <si>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</si>
  <si>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</si>
  <si>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</si>
  <si>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</si>
  <si>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</si>
  <si>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</si>
  <si>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</si>
  <si>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</si>
  <si>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</si>
  <si>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</si>
  <si>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</si>
  <si>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</si>
  <si>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</si>
  <si>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</si>
  <si>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</si>
  <si>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</si>
  <si>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</si>
  <si>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</si>
  <si>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</si>
  <si>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</si>
  <si>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</si>
  <si>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</si>
  <si>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</si>
  <si>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</si>
  <si>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</si>
  <si>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</si>
  <si>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</si>
  <si>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</si>
  <si>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</si>
  <si>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</si>
  <si>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</si>
  <si>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</si>
  <si>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</si>
  <si>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</si>
  <si>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</si>
  <si>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</si>
  <si>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</si>
  <si>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</si>
  <si>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</si>
  <si>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</si>
  <si>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</si>
  <si>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</si>
  <si>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</si>
  <si>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</si>
  <si>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</si>
  <si>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</si>
  <si>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</si>
  <si>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</si>
  <si>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</si>
  <si>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</si>
  <si>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</si>
  <si>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</si>
  <si>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</si>
  <si>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</si>
  <si>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</si>
  <si>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</si>
  <si>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</si>
  <si>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</si>
  <si>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</si>
  <si>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</si>
  <si>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</si>
  <si>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</si>
  <si>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</si>
  <si>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</si>
  <si>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</si>
  <si>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</si>
  <si>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</si>
  <si>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</si>
  <si>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</si>
  <si>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</si>
  <si>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</si>
  <si>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</si>
  <si>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</si>
  <si>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</si>
  <si>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</si>
  <si>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</si>
  <si>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</si>
  <si>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</si>
  <si>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</si>
  <si>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</si>
  <si>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</si>
  <si>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</si>
  <si>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</si>
  <si>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</si>
  <si>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</si>
  <si>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</si>
  <si>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</si>
  <si>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</si>
  <si>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</si>
  <si>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</si>
  <si>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</si>
  <si>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</si>
  <si>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</si>
  <si>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</si>
  <si>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</si>
  <si>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</si>
  <si>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</si>
  <si>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</si>
  <si>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</si>
  <si>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</si>
  <si>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</si>
  <si>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</si>
  <si>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</si>
  <si>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</si>
  <si>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</si>
  <si>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</si>
  <si>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</si>
  <si>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</si>
  <si>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</si>
  <si>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</si>
  <si>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</si>
  <si>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</si>
  <si>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</si>
  <si>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</si>
  <si>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</si>
  <si>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</si>
  <si>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</si>
  <si>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</si>
  <si>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</si>
  <si>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</si>
  <si>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</si>
  <si>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</si>
  <si>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</si>
  <si>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</si>
  <si>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</si>
  <si>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</si>
  <si>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</si>
  <si>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</si>
  <si>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</si>
  <si>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</si>
  <si>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</si>
  <si>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</si>
  <si>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</si>
  <si>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</si>
  <si>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</si>
  <si>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</si>
  <si>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</si>
  <si>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</si>
  <si>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</si>
  <si>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</si>
  <si>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</si>
  <si>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</si>
  <si>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</si>
  <si>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</si>
  <si>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</si>
  <si>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</si>
  <si>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</si>
  <si>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</si>
  <si>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</si>
  <si>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</si>
  <si>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</si>
  <si>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</si>
  <si>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</si>
  <si>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</si>
  <si>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</si>
  <si>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</si>
  <si>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</si>
  <si>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</si>
  <si>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</si>
  <si>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</si>
  <si>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</si>
  <si>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</si>
  <si>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</si>
  <si>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</si>
  <si>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</si>
  <si>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</si>
  <si>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</si>
  <si>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</si>
  <si>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</si>
  <si>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</si>
  <si>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</si>
  <si>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</si>
  <si>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</si>
  <si>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</si>
  <si>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</si>
  <si>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</si>
  <si>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</si>
  <si>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</si>
  <si>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</si>
  <si>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</si>
  <si>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</si>
  <si>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</si>
  <si>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</si>
  <si>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</si>
  <si>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</si>
  <si>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</si>
  <si>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</si>
  <si>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</si>
  <si>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</si>
  <si>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</si>
  <si>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</si>
  <si>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</si>
  <si>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</si>
  <si>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</si>
  <si>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</si>
  <si>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</si>
  <si>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</si>
  <si>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</si>
  <si>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</si>
  <si>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</si>
  <si>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</si>
  <si>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</si>
  <si>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</si>
  <si>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</si>
  <si>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</si>
  <si>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</si>
  <si>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</si>
  <si>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</si>
  <si>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</si>
  <si>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</si>
  <si>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</si>
  <si>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</si>
  <si>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</si>
  <si>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</si>
  <si>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</si>
  <si>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</si>
  <si>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</si>
  <si>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</si>
  <si>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</si>
  <si>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</si>
  <si>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</si>
  <si>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</si>
  <si>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</si>
  <si>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</si>
  <si>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</si>
  <si>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</si>
  <si>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</si>
  <si>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</si>
  <si>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</si>
  <si>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</si>
  <si>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</si>
  <si>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</si>
  <si>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</si>
  <si>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</si>
  <si>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</si>
  <si>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</si>
  <si>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</si>
  <si>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</si>
  <si>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</si>
  <si>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</si>
  <si>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</si>
  <si>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</si>
  <si>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</si>
  <si>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</si>
  <si>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</si>
  <si>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</si>
  <si>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</si>
  <si>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</si>
  <si>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</si>
  <si>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</si>
  <si>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</si>
  <si>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</si>
  <si>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</si>
  <si>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</si>
  <si>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</si>
  <si>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</si>
  <si>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</si>
  <si>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</si>
  <si>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</si>
  <si>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</si>
  <si>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</si>
  <si>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</si>
  <si>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</si>
  <si>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</si>
  <si>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</si>
  <si>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</si>
  <si>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</si>
  <si>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</si>
  <si>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</si>
  <si>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</si>
  <si>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</si>
  <si>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</si>
  <si>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</si>
  <si>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</si>
  <si>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</si>
  <si>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</si>
  <si>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</si>
  <si>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</si>
  <si>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</si>
  <si>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</si>
  <si>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</si>
  <si>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</si>
  <si>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</si>
  <si>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</si>
  <si>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</si>
  <si>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</si>
  <si>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</si>
  <si>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</si>
  <si>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</si>
  <si>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</si>
  <si>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</si>
  <si>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</si>
  <si>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</si>
  <si>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</si>
  <si>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</si>
  <si>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</si>
  <si>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</si>
  <si>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</si>
  <si>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</si>
  <si>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</si>
  <si>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</si>
  <si>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</si>
  <si>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</si>
  <si>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</si>
  <si>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</si>
  <si>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</si>
  <si>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</si>
  <si>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</si>
  <si>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</si>
  <si>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</si>
  <si>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</si>
  <si>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</si>
  <si>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</si>
  <si>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</si>
  <si>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</si>
  <si>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</si>
  <si>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</si>
  <si>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</si>
  <si>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</si>
  <si>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</si>
  <si>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</si>
  <si>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</si>
  <si>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</si>
  <si>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</si>
  <si>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</si>
  <si>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</si>
  <si>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</si>
  <si>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</si>
  <si>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</si>
  <si>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</si>
  <si>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</si>
  <si>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</si>
  <si>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</si>
  <si>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</si>
  <si>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</si>
  <si>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</si>
  <si>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</si>
  <si>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</si>
  <si>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</si>
  <si>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</si>
  <si>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</si>
  <si>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</si>
  <si>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</si>
  <si>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</si>
  <si>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</si>
  <si>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</si>
  <si>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</si>
  <si>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</si>
  <si>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</si>
  <si>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</si>
  <si>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</si>
  <si>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</si>
  <si>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</si>
  <si>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</si>
  <si>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</si>
  <si>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</si>
  <si>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</si>
  <si>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</si>
  <si>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</si>
  <si>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</si>
  <si>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</si>
  <si>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</si>
  <si>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</si>
  <si>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</si>
  <si>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</si>
  <si>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</si>
  <si>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</si>
  <si>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</si>
  <si>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</si>
  <si>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</si>
  <si>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</si>
  <si>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</si>
  <si>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</si>
  <si>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</si>
  <si>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</si>
  <si>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</si>
  <si>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</si>
  <si>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</si>
  <si>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</si>
  <si>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</si>
  <si>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</si>
  <si>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</si>
  <si>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</si>
  <si>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</si>
  <si>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</si>
  <si>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</si>
  <si>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</si>
  <si>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</si>
  <si>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</si>
  <si>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</si>
  <si>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</si>
  <si>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</si>
  <si>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</si>
  <si>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</si>
  <si>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</si>
  <si>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</si>
  <si>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</si>
  <si>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</si>
  <si>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</si>
  <si>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</si>
  <si>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</si>
  <si>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</si>
  <si>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</si>
  <si>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</si>
  <si>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</si>
  <si>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</si>
  <si>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</si>
  <si>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</si>
  <si>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</si>
  <si>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</si>
  <si>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</si>
  <si>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</si>
  <si>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</si>
  <si>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</si>
  <si>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</si>
  <si>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</si>
  <si>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</si>
  <si>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</si>
  <si>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</si>
  <si>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</si>
  <si>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</si>
  <si>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</si>
  <si>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</si>
  <si>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</si>
  <si>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</si>
  <si>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</si>
  <si>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</si>
  <si>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</si>
  <si>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</si>
  <si>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</si>
  <si>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</si>
  <si>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</si>
  <si>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</si>
  <si>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</si>
  <si>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</si>
  <si>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</si>
  <si>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</si>
  <si>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</si>
  <si>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</si>
  <si>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</si>
  <si>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</si>
  <si>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</si>
  <si>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</si>
  <si>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</si>
  <si>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</si>
  <si>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</si>
  <si>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</si>
  <si>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</si>
  <si>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</si>
  <si>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</si>
  <si>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</si>
  <si>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</si>
  <si>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</si>
  <si>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</si>
  <si>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</si>
  <si>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</si>
  <si>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</si>
  <si>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</si>
  <si>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</si>
  <si>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</si>
  <si>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</si>
  <si>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</si>
  <si>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</si>
  <si>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</si>
  <si>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</si>
  <si>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</si>
  <si>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</si>
  <si>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</si>
  <si>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</si>
  <si>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</si>
  <si>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</si>
  <si>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</si>
  <si>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</si>
  <si>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</si>
  <si>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</si>
  <si>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</si>
  <si>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</si>
  <si>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</si>
  <si>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</si>
  <si>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</si>
  <si>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</si>
  <si>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</si>
  <si>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</si>
  <si>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</si>
  <si>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</si>
  <si>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</si>
  <si>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</si>
  <si>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</si>
  <si>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</si>
  <si>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</si>
  <si>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</si>
  <si>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</si>
  <si>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</si>
  <si>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</si>
  <si>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</si>
  <si>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</si>
  <si>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</si>
  <si>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</si>
  <si>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</si>
  <si>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</si>
  <si>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</si>
  <si>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</si>
  <si>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</si>
  <si>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</si>
  <si>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</si>
  <si>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</si>
  <si>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</si>
  <si>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</si>
  <si>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</si>
  <si>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</si>
  <si>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</si>
  <si>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</si>
  <si>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</si>
  <si>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</si>
  <si>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</si>
  <si>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</si>
  <si>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</si>
  <si>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</si>
  <si>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</si>
  <si>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</si>
  <si>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</si>
  <si>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</si>
  <si>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</si>
  <si>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</si>
  <si>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</si>
  <si>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</si>
  <si>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</si>
  <si>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</si>
  <si>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</si>
  <si>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</si>
  <si>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</si>
  <si>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</si>
  <si>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</si>
  <si>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</si>
  <si>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</si>
  <si>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</si>
  <si>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</si>
  <si>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</si>
  <si>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</si>
  <si>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</si>
  <si>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</si>
  <si>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</si>
  <si>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</si>
  <si>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</si>
  <si>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</si>
  <si>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</si>
  <si>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</si>
  <si>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</si>
  <si>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</si>
  <si>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</si>
  <si>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</si>
  <si>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</si>
  <si>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</si>
  <si>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</si>
  <si>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</si>
  <si>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</si>
  <si>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</si>
  <si>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</si>
  <si>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</si>
  <si>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</si>
  <si>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</si>
  <si>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</si>
  <si>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</si>
  <si>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</si>
  <si>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</si>
  <si>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</si>
  <si>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</si>
  <si>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</si>
  <si>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</si>
  <si>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</si>
  <si>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</si>
  <si>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</si>
  <si>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</si>
  <si>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</si>
  <si>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</si>
  <si>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</si>
  <si>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</si>
  <si>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</si>
  <si>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</si>
  <si>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</si>
  <si>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</si>
  <si>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</si>
  <si>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</si>
  <si>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</si>
  <si>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</si>
  <si>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</si>
  <si>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</si>
  <si>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</si>
  <si>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</si>
  <si>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</si>
  <si>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</si>
  <si>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</si>
  <si>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</si>
  <si>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</si>
  <si>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</si>
  <si>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</si>
  <si>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</si>
  <si>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</si>
  <si>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</si>
  <si>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</si>
  <si>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</si>
  <si>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</si>
  <si>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</si>
  <si>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</si>
  <si>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</si>
  <si>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</si>
  <si>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</si>
  <si>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</si>
  <si>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</si>
  <si>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</si>
  <si>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</si>
  <si>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</si>
  <si>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</si>
  <si>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</si>
  <si>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</si>
  <si>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</si>
  <si>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</si>
  <si>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</si>
  <si>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</si>
  <si>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</si>
  <si>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</si>
  <si>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</si>
  <si>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</si>
  <si>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</si>
  <si>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</si>
  <si>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</si>
  <si>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</si>
  <si>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</si>
  <si>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</si>
  <si>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</si>
  <si>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</si>
  <si>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</si>
  <si>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</si>
  <si>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</si>
  <si>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</si>
  <si>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</si>
  <si>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</si>
  <si>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</si>
  <si>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</si>
  <si>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</si>
  <si>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</si>
  <si>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</si>
  <si>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</si>
  <si>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</si>
  <si>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</si>
  <si>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</si>
  <si>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</si>
  <si>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</si>
  <si>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</si>
  <si>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</si>
  <si>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</si>
  <si>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</si>
  <si>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</si>
  <si>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</si>
  <si>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</si>
  <si>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</si>
  <si>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</si>
  <si>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</si>
  <si>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</si>
  <si>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</si>
  <si>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</si>
  <si>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</si>
  <si>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</si>
  <si>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</si>
  <si>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</si>
  <si>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</si>
  <si>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</si>
  <si>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</si>
  <si>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</si>
  <si>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</si>
  <si>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</si>
  <si>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</si>
  <si>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</si>
  <si>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</si>
  <si>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</si>
  <si>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</si>
  <si>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</si>
  <si>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</si>
  <si>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</si>
  <si>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</si>
  <si>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</si>
  <si>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</si>
  <si>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</si>
  <si>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</si>
  <si>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</si>
  <si>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</si>
  <si>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</si>
  <si>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</si>
  <si>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</si>
  <si>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</si>
  <si>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</si>
  <si>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</si>
  <si>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</si>
  <si>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</si>
  <si>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</si>
  <si>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</si>
  <si>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</si>
  <si>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</si>
  <si>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</si>
  <si>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</si>
  <si>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</si>
  <si>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</si>
  <si>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</si>
  <si>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</si>
  <si>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</si>
  <si>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</si>
  <si>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</si>
  <si>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</si>
  <si>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</si>
  <si>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</si>
  <si>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</si>
  <si>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</si>
  <si>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</si>
  <si>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</si>
  <si>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</si>
  <si>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</si>
  <si>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</si>
  <si>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</si>
  <si>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</si>
  <si>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</si>
  <si>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</si>
  <si>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</si>
  <si>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</si>
  <si>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</si>
  <si>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</si>
  <si>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</si>
  <si>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</si>
  <si>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</si>
  <si>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</si>
  <si>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</si>
  <si>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</si>
  <si>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</si>
  <si>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</si>
  <si>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</si>
  <si>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</si>
  <si>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</si>
  <si>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</si>
  <si>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</si>
  <si>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</si>
  <si>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</si>
  <si>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</si>
  <si>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</si>
  <si>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</si>
  <si>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</si>
  <si>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</si>
  <si>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</si>
  <si>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</si>
  <si>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</si>
  <si>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</si>
  <si>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</si>
  <si>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</si>
  <si>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</si>
  <si>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</si>
  <si>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</si>
  <si>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</si>
  <si>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</si>
  <si>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</si>
  <si>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</si>
  <si>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</si>
  <si>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</si>
  <si>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</si>
  <si>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</si>
  <si>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</si>
  <si>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</si>
  <si>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</si>
  <si>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</si>
  <si>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</si>
  <si>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</si>
  <si>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</si>
  <si>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</si>
  <si>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</si>
  <si>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</si>
  <si>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</si>
  <si>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</si>
  <si>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</si>
  <si>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</si>
  <si>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</si>
  <si>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</si>
  <si>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</si>
  <si>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</si>
  <si>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</si>
  <si>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</si>
  <si>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</si>
  <si>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</si>
  <si>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</si>
  <si>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</si>
  <si>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</si>
  <si>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</si>
  <si>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</si>
  <si>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</si>
  <si>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</si>
  <si>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</si>
  <si>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</si>
  <si>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</si>
  <si>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</si>
  <si>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</si>
  <si>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</si>
  <si>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</si>
  <si>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</si>
  <si>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</si>
  <si>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</si>
  <si>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</si>
  <si>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</si>
  <si>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</si>
  <si>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</si>
  <si>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</si>
  <si>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</si>
  <si>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</si>
  <si>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</si>
  <si>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</si>
  <si>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</si>
  <si>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</si>
  <si>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</si>
  <si>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</si>
  <si>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</si>
  <si>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</si>
  <si>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</si>
  <si>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</si>
  <si>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</si>
  <si>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</si>
  <si>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</si>
  <si>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</si>
  <si>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</si>
  <si>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</si>
  <si>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</si>
  <si>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</si>
  <si>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</si>
  <si>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</si>
  <si>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</si>
  <si>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</si>
  <si>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</si>
  <si>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</si>
  <si>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</si>
  <si>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</si>
  <si>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</si>
  <si>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</si>
  <si>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</si>
  <si>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</si>
  <si>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</si>
  <si>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</si>
  <si>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</si>
  <si>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</si>
  <si>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</si>
  <si>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</si>
  <si>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</si>
  <si>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</si>
  <si>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</si>
  <si>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</si>
  <si>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</si>
  <si>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</si>
  <si>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</si>
  <si>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</si>
  <si>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</si>
  <si>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</si>
  <si>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</si>
  <si>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</si>
  <si>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</si>
  <si>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</si>
  <si>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</si>
  <si>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</si>
  <si>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</si>
  <si>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</si>
  <si>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</si>
  <si>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</si>
  <si>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</si>
  <si>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</si>
  <si>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</si>
  <si>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</si>
  <si>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</si>
  <si>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</si>
  <si>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</si>
  <si>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</si>
  <si>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</si>
  <si>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</si>
  <si>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</si>
  <si>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</si>
  <si>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</si>
  <si>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</si>
  <si>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</si>
  <si>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</si>
  <si>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</si>
  <si>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</si>
  <si>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</si>
  <si>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</si>
  <si>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</si>
  <si>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</si>
  <si>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</si>
  <si>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</si>
  <si>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</si>
  <si>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</si>
  <si>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</si>
  <si>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</si>
  <si>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</si>
  <si>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</si>
  <si>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</si>
  <si>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</si>
  <si>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</si>
  <si>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</si>
  <si>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</si>
  <si>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</si>
  <si>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</si>
  <si>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</si>
  <si>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</si>
  <si>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</si>
  <si>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</si>
  <si>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</si>
  <si>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</si>
  <si>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</si>
  <si>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</si>
  <si>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</si>
  <si>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</si>
  <si>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</si>
  <si>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</si>
  <si>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</si>
  <si>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</si>
  <si>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</si>
  <si>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</si>
  <si>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</si>
  <si>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</si>
  <si>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</si>
  <si>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</si>
  <si>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</si>
  <si>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</si>
  <si>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</si>
  <si>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</si>
  <si>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</si>
  <si>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</si>
  <si>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</si>
  <si>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</si>
  <si>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</si>
  <si>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</si>
  <si>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</si>
  <si>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</si>
  <si>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</si>
  <si>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</si>
  <si>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</si>
  <si>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</si>
  <si>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</si>
  <si>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</si>
  <si>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</si>
  <si>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</si>
  <si>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</si>
  <si>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</si>
  <si>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</si>
  <si>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</si>
  <si>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</si>
  <si>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</si>
  <si>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</si>
  <si>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</si>
  <si>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</si>
  <si>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</si>
  <si>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</si>
  <si>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</si>
  <si>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</si>
  <si>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</si>
  <si>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</si>
  <si>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</si>
  <si>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</si>
  <si>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</si>
  <si>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</si>
  <si>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</si>
  <si>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</si>
  <si>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</si>
  <si>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</si>
  <si>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</si>
  <si>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</si>
  <si>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</si>
  <si>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</si>
  <si>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</si>
  <si>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</si>
  <si>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</si>
  <si>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</si>
  <si>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</si>
  <si>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</si>
  <si>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</si>
  <si>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</si>
  <si>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</si>
  <si>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</si>
  <si>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</si>
  <si>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</si>
  <si>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</si>
  <si>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</si>
  <si>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</si>
  <si>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</si>
  <si>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</si>
  <si>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</si>
  <si>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</si>
  <si>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</si>
  <si>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</si>
  <si>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</si>
  <si>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</si>
  <si>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</si>
  <si>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</si>
  <si>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</si>
  <si>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</si>
  <si>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</si>
  <si>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</si>
  <si>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</si>
  <si>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</si>
  <si>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</si>
  <si>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</si>
  <si>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</si>
  <si>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</si>
  <si>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</si>
  <si>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</si>
  <si>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</si>
  <si>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</si>
  <si>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</si>
  <si>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</si>
  <si>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</si>
  <si>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</si>
  <si>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</si>
  <si>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</si>
  <si>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</si>
  <si>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</si>
  <si>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</si>
  <si>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</si>
  <si>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</si>
  <si>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</si>
  <si>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</si>
  <si>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</si>
  <si>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</si>
  <si>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</si>
  <si>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</si>
  <si>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</si>
  <si>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</si>
  <si>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</si>
  <si>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</si>
  <si>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</si>
  <si>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</si>
  <si>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</si>
  <si>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</si>
  <si>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</si>
  <si>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</si>
  <si>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</si>
  <si>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</si>
  <si>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</si>
  <si>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</si>
  <si>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</si>
  <si>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</si>
  <si>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</si>
  <si>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</si>
  <si>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</si>
  <si>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</si>
  <si>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</si>
  <si>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</si>
  <si>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</si>
  <si>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</si>
  <si>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</si>
  <si>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</si>
  <si>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</si>
  <si>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</si>
  <si>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</si>
  <si>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</si>
  <si>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</si>
  <si>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</si>
  <si>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</si>
  <si>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</si>
  <si>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</si>
  <si>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</si>
  <si>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</si>
  <si>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</si>
  <si>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</si>
  <si>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</si>
  <si>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</si>
  <si>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</si>
  <si>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</si>
  <si>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</si>
  <si>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</si>
  <si>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</si>
  <si>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</si>
  <si>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</si>
  <si>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</si>
  <si>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</si>
  <si>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</si>
  <si>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</si>
  <si>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</si>
  <si>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</si>
  <si>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</si>
  <si>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</si>
  <si>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</si>
  <si>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</si>
  <si>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</si>
  <si>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</si>
  <si>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</si>
  <si>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</si>
  <si>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</si>
  <si>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</si>
  <si>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</si>
  <si>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</si>
  <si>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</si>
  <si>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</si>
  <si>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</si>
  <si>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</si>
  <si>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</si>
  <si>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</si>
  <si>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</si>
  <si>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</si>
  <si>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</si>
  <si>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</si>
  <si>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</si>
  <si>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</si>
  <si>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</si>
  <si>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</si>
  <si>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</si>
  <si>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</si>
  <si>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</si>
  <si>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</si>
  <si>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</si>
  <si>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</si>
  <si>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</si>
  <si>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</si>
  <si>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</si>
  <si>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</si>
  <si>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</si>
  <si>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</si>
  <si>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</si>
  <si>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</si>
  <si>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</si>
  <si>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</si>
  <si>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</si>
  <si>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</si>
  <si>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</si>
  <si>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</si>
  <si>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</si>
  <si>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</si>
  <si>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</si>
  <si>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</si>
  <si>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</si>
  <si>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</si>
  <si>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</si>
  <si>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</si>
  <si>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</si>
  <si>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</si>
  <si>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</si>
  <si>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</si>
  <si>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</si>
  <si>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</si>
  <si>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</si>
  <si>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</si>
  <si>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</si>
  <si>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</si>
  <si>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</si>
  <si>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</si>
  <si>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</si>
  <si>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</si>
  <si>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</si>
  <si>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</si>
  <si>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</si>
  <si>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</si>
  <si>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</si>
  <si>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</si>
  <si>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</si>
  <si>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</si>
  <si>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</si>
  <si>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</si>
  <si>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</si>
  <si>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</si>
  <si>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</si>
  <si>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</si>
  <si>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</si>
  <si>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</si>
  <si>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</si>
  <si>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</si>
  <si>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</si>
  <si>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</si>
  <si>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</si>
  <si>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</si>
  <si>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</si>
  <si>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</si>
  <si>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</si>
  <si>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</si>
  <si>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</si>
  <si>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</si>
  <si>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</si>
  <si>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</si>
  <si>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</si>
  <si>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</si>
  <si>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</si>
  <si>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</si>
  <si>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</si>
  <si>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</si>
  <si>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</si>
  <si>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</si>
  <si>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</si>
  <si>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</si>
  <si>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</si>
  <si>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</si>
  <si>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</si>
  <si>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</si>
  <si>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</si>
  <si>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</si>
  <si>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</si>
  <si>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</si>
  <si>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</si>
  <si>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</si>
  <si>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</si>
  <si>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</si>
  <si>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</si>
  <si>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</si>
  <si>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</si>
  <si>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</si>
  <si>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</si>
  <si>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</si>
  <si>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</si>
  <si>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</si>
  <si>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</si>
  <si>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</si>
  <si>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</si>
  <si>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</si>
  <si>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</si>
  <si>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</si>
  <si>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</si>
  <si>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</si>
  <si>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</si>
  <si>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</si>
  <si>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</si>
  <si>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</si>
  <si>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</si>
  <si>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</si>
  <si>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</si>
  <si>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</si>
  <si>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</si>
  <si>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</si>
  <si>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</si>
  <si>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</si>
  <si>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</si>
  <si>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</si>
  <si>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</si>
  <si>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</si>
  <si>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</si>
  <si>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</si>
  <si>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</si>
  <si>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</si>
  <si>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</si>
  <si>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</si>
  <si>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</si>
  <si>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</si>
  <si>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</si>
  <si>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</si>
  <si>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</si>
  <si>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</si>
  <si>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</si>
  <si>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</si>
  <si>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</si>
  <si>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</si>
  <si>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</si>
  <si>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</si>
  <si>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</si>
  <si>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</si>
  <si>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</si>
  <si>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</si>
  <si>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</si>
  <si>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</si>
  <si>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</si>
  <si>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</si>
  <si>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</si>
  <si>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</si>
  <si>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</si>
  <si>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</si>
  <si>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</si>
  <si>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</si>
  <si>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</si>
  <si>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</si>
  <si>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</si>
  <si>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</si>
  <si>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</si>
  <si>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</si>
  <si>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</si>
  <si>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</si>
  <si>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</si>
  <si>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</si>
  <si>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</si>
  <si>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</si>
  <si>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</si>
  <si>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</si>
  <si>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</si>
  <si>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</si>
  <si>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</si>
  <si>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</si>
  <si>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</si>
  <si>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</si>
  <si>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</si>
  <si>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</si>
  <si>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</si>
  <si>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</si>
  <si>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</si>
  <si>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</si>
  <si>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</si>
  <si>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</si>
  <si>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</si>
  <si>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</si>
  <si>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</si>
  <si>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</si>
  <si>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</si>
  <si>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</si>
  <si>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</si>
  <si>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</si>
  <si>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</si>
  <si>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</si>
  <si>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</si>
  <si>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</si>
  <si>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</si>
  <si>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</si>
  <si>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</si>
  <si>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</si>
  <si>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</si>
  <si>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</si>
  <si>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</si>
  <si>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</si>
  <si>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</si>
  <si>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</si>
  <si>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</si>
  <si>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</si>
  <si>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</si>
  <si>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</si>
  <si>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</si>
  <si>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</si>
  <si>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</si>
  <si>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</si>
  <si>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</si>
  <si>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</si>
  <si>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</si>
  <si>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</si>
  <si>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</si>
  <si>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</si>
  <si>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</si>
  <si>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</si>
  <si>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</si>
  <si>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</si>
  <si>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</si>
  <si>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</si>
  <si>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</si>
  <si>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</si>
  <si>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</si>
  <si>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</si>
  <si>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</si>
  <si>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</si>
  <si>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</si>
  <si>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</si>
  <si>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</si>
  <si>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</si>
  <si>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</si>
  <si>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</si>
  <si>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</si>
  <si>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</si>
  <si>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</si>
  <si>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</si>
  <si>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</si>
  <si>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</si>
  <si>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</si>
  <si>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</si>
  <si>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</si>
  <si>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</si>
  <si>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</si>
  <si>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</si>
  <si>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</si>
  <si>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</si>
  <si>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</si>
  <si>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</si>
  <si>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</si>
  <si>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</si>
  <si>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</si>
  <si>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</si>
  <si>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</si>
  <si>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</si>
  <si>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</si>
  <si>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</si>
  <si>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</si>
  <si>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</si>
  <si>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</si>
  <si>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</si>
  <si>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</si>
  <si>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</si>
  <si>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</si>
  <si>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</si>
  <si>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</si>
  <si>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</si>
  <si>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</si>
  <si>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</si>
  <si>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</si>
  <si>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</si>
  <si>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</si>
  <si>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</si>
  <si>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</si>
  <si>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</si>
  <si>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</si>
  <si>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</si>
  <si>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</si>
  <si>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</si>
  <si>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</si>
  <si>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</si>
  <si>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</si>
  <si>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</si>
  <si>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</si>
  <si>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</si>
  <si>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</si>
  <si>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</si>
  <si>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</si>
  <si>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</si>
  <si>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</si>
  <si>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</si>
  <si>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</si>
  <si>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</si>
  <si>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</si>
  <si>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</si>
  <si>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</si>
  <si>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</si>
  <si>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</si>
  <si>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</si>
  <si>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</si>
  <si>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</si>
  <si>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</si>
  <si>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</si>
  <si>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</si>
  <si>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</si>
  <si>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</si>
  <si>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</si>
  <si>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</si>
  <si>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</si>
  <si>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</si>
  <si>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</si>
  <si>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</si>
  <si>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</si>
  <si>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</si>
  <si>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</si>
  <si>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</si>
  <si>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</si>
  <si>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</si>
  <si>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</si>
  <si>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</si>
  <si>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</si>
  <si>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</si>
  <si>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</si>
  <si>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</si>
  <si>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</si>
  <si>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</si>
  <si>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</si>
  <si>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</si>
  <si>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</si>
  <si>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</si>
  <si>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</si>
  <si>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</si>
  <si>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</si>
  <si>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</si>
  <si>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</si>
  <si>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</si>
  <si>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</si>
  <si>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</si>
  <si>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</si>
  <si>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</si>
  <si>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</si>
  <si>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</si>
  <si>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</si>
  <si>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</si>
  <si>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</si>
  <si>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</si>
  <si>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</si>
  <si>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</si>
  <si>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</si>
  <si>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</si>
  <si>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</si>
  <si>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</si>
  <si>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</si>
  <si>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</si>
  <si>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</si>
  <si>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</si>
  <si>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</si>
  <si>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</si>
  <si>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</si>
  <si>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</si>
  <si>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</si>
  <si>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</si>
  <si>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</si>
  <si>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</si>
  <si>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</si>
  <si>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</si>
  <si>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</si>
  <si>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</si>
  <si>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</si>
  <si>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</si>
  <si>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</si>
  <si>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</si>
  <si>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</si>
  <si>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</si>
  <si>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</si>
  <si>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</si>
  <si>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</si>
  <si>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</si>
  <si>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</si>
  <si>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</si>
  <si>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</si>
  <si>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</si>
  <si>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</si>
  <si>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</si>
  <si>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</si>
  <si>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</si>
  <si>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</si>
  <si>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</si>
  <si>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</si>
  <si>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</si>
  <si>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</si>
  <si>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</si>
  <si>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</si>
  <si>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</si>
  <si>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</si>
  <si>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</si>
  <si>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</si>
  <si>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</si>
  <si>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</si>
  <si>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</si>
  <si>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</si>
  <si>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</si>
  <si>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</si>
  <si>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</si>
  <si>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</si>
  <si>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</si>
  <si>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</si>
  <si>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</si>
  <si>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</si>
  <si>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</si>
  <si>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</si>
  <si>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</si>
  <si>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</si>
  <si>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</si>
  <si>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</si>
  <si>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</si>
  <si>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</si>
  <si>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</si>
  <si>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</si>
  <si>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</si>
  <si>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</si>
  <si>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</si>
  <si>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</si>
  <si>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</si>
  <si>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</si>
  <si>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</si>
  <si>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</si>
  <si>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</si>
  <si>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</si>
  <si>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</si>
  <si>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</si>
  <si>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</si>
  <si>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</si>
  <si>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</si>
  <si>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</si>
  <si>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</si>
  <si>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</si>
  <si>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</si>
  <si>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</si>
  <si>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</si>
  <si>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</si>
  <si>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</si>
  <si>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</si>
  <si>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</si>
  <si>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</si>
  <si>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</si>
  <si>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</si>
  <si>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</si>
  <si>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</si>
  <si>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</si>
  <si>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</si>
  <si>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</si>
  <si>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</si>
  <si>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</si>
  <si>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</si>
  <si>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</si>
  <si>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</si>
  <si>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</si>
  <si>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</si>
  <si>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</si>
  <si>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</si>
  <si>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</si>
  <si>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</si>
  <si>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</si>
  <si>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</si>
  <si>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</si>
  <si>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</si>
  <si>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</si>
  <si>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</si>
  <si>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</si>
  <si>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</si>
  <si>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</si>
  <si>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</si>
  <si>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</si>
  <si>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</si>
  <si>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</si>
  <si>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</si>
  <si>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</si>
  <si>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</si>
  <si>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</si>
  <si>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</si>
  <si>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</si>
  <si>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</si>
  <si>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</si>
  <si>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</si>
  <si>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</si>
  <si>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</si>
  <si>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</si>
  <si>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</si>
  <si>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</si>
  <si>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</si>
  <si>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</si>
  <si>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</si>
  <si>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</si>
  <si>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</si>
  <si>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</si>
  <si>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</si>
  <si>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</si>
  <si>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</si>
  <si>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</si>
  <si>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</si>
  <si>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</si>
  <si>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</si>
  <si>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</si>
  <si>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</si>
  <si>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</si>
  <si>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</si>
  <si>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</si>
  <si>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</si>
  <si>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</si>
  <si>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</si>
  <si>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</si>
  <si>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</si>
  <si>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</si>
  <si>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</si>
  <si>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</si>
  <si>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</si>
  <si>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</si>
  <si>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</si>
  <si>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</si>
  <si>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</si>
  <si>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</si>
  <si>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</si>
  <si>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</si>
  <si>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</si>
  <si>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</si>
  <si>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</si>
  <si>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</si>
  <si>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</si>
  <si>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</si>
  <si>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</si>
  <si>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</si>
  <si>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</si>
  <si>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</si>
  <si>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</si>
  <si>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</si>
  <si>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</si>
  <si>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</si>
  <si>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</si>
  <si>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</si>
  <si>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</si>
  <si>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</si>
  <si>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</si>
  <si>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</si>
  <si>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</si>
  <si>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</si>
  <si>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</si>
  <si>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</si>
  <si>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</si>
  <si>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</si>
  <si>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</si>
  <si>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</si>
  <si>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</si>
  <si>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</si>
  <si>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</si>
  <si>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</si>
  <si>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</si>
  <si>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</si>
  <si>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</si>
  <si>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</si>
  <si>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</si>
  <si>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</si>
  <si>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</si>
  <si>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</si>
  <si>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</si>
  <si>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</si>
  <si>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</si>
  <si>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</si>
  <si>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</si>
  <si>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</si>
  <si>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</si>
  <si>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</si>
  <si>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</si>
  <si>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</si>
  <si>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</si>
  <si>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</si>
  <si>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</si>
  <si>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</si>
  <si>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</si>
  <si>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</si>
  <si>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</si>
  <si>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</si>
  <si>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</si>
  <si>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</si>
  <si>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</si>
  <si>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</si>
  <si>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</si>
  <si>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</si>
  <si>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</si>
  <si>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</si>
  <si>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</si>
  <si>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</si>
  <si>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</si>
  <si>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</si>
  <si>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</si>
  <si>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</si>
  <si>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</si>
  <si>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</si>
  <si>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</si>
  <si>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</si>
  <si>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</si>
  <si>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</si>
  <si>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</si>
  <si>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</si>
  <si>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</si>
  <si>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</si>
  <si>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</si>
  <si>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</si>
  <si>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</si>
  <si>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</si>
  <si>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</si>
  <si>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</si>
  <si>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</si>
  <si>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</si>
  <si>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</si>
  <si>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</si>
  <si>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</si>
  <si>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</si>
  <si>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</si>
  <si>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</si>
  <si>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</si>
  <si>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</si>
  <si>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</si>
  <si>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</si>
  <si>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</si>
  <si>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</si>
  <si>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</si>
  <si>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</si>
  <si>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</si>
  <si>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</si>
  <si>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</si>
  <si>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</si>
  <si>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</si>
  <si>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</si>
  <si>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</si>
  <si>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</si>
  <si>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</si>
  <si>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</si>
  <si>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</si>
  <si>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</si>
  <si>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</si>
  <si>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</si>
  <si>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</si>
  <si>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</si>
  <si>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</si>
  <si>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</si>
  <si>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</si>
  <si>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</si>
  <si>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</si>
  <si>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</si>
  <si>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</si>
  <si>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</si>
  <si>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</si>
  <si>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</si>
  <si>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</si>
  <si>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</si>
  <si>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</si>
  <si>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</si>
  <si>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</si>
  <si>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</si>
  <si>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</si>
  <si>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</si>
  <si>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</si>
  <si>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</si>
  <si>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</si>
  <si>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</si>
  <si>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</si>
  <si>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</si>
  <si>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</si>
  <si>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</si>
  <si>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</si>
  <si>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</si>
  <si>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</si>
  <si>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</si>
  <si>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</si>
  <si>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</si>
  <si>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</si>
  <si>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</si>
  <si>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</si>
  <si>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</si>
  <si>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</si>
  <si>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</si>
  <si>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</si>
  <si>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</si>
  <si>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</si>
  <si>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</si>
  <si>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</si>
  <si>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</si>
  <si>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</si>
  <si>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</si>
  <si>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</si>
  <si>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</si>
  <si>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</si>
  <si>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</si>
  <si>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</si>
  <si>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</si>
  <si>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</si>
  <si>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</si>
  <si>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</si>
  <si>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</si>
  <si>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</si>
  <si>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</si>
  <si>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</si>
  <si>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</si>
  <si>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</si>
  <si>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</si>
  <si>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</si>
  <si>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</si>
  <si>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</si>
  <si>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</si>
  <si>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</si>
  <si>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</si>
  <si>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</si>
  <si>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</si>
  <si>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</si>
  <si>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</si>
  <si>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</si>
  <si>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</si>
  <si>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</si>
  <si>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</si>
  <si>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</si>
  <si>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</si>
  <si>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</si>
  <si>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</si>
  <si>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</si>
  <si>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</si>
  <si>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</si>
  <si>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</si>
  <si>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</si>
  <si>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</si>
  <si>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</si>
  <si>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</si>
  <si>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</si>
  <si>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</si>
  <si>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</si>
  <si>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</si>
  <si>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</si>
  <si>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</si>
  <si>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</si>
  <si>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</si>
  <si>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</si>
  <si>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</si>
  <si>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</si>
  <si>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</si>
  <si>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</si>
  <si>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</si>
  <si>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</si>
  <si>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</si>
  <si>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</si>
  <si>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</si>
  <si>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</si>
  <si>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</si>
  <si>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</si>
  <si>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</si>
  <si>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</si>
  <si>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</si>
  <si>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</si>
  <si>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</si>
  <si>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</si>
  <si>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</si>
  <si>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</si>
  <si>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</si>
  <si>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</si>
  <si>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</si>
  <si>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</si>
  <si>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</si>
  <si>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</si>
  <si>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</si>
  <si>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</si>
  <si>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</si>
  <si>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</si>
  <si>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</si>
  <si>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</si>
  <si>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</si>
  <si>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</si>
  <si>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</si>
  <si>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</si>
  <si>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</si>
  <si>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</si>
  <si>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</si>
  <si>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</si>
  <si>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</si>
  <si>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</si>
  <si>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</si>
  <si>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</si>
  <si>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</si>
  <si>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</si>
  <si>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</si>
  <si>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</si>
  <si>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</si>
  <si>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</si>
  <si>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</si>
  <si>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</si>
  <si>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</si>
  <si>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</si>
  <si>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</si>
  <si>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</si>
  <si>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</si>
  <si>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</si>
  <si>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</si>
  <si>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</si>
  <si>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</si>
  <si>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</si>
  <si>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</si>
  <si>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</si>
  <si>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</si>
  <si>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</si>
  <si>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</si>
  <si>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</si>
  <si>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</si>
  <si>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</si>
  <si>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</si>
  <si>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</si>
  <si>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</si>
  <si>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</si>
  <si>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</si>
  <si>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</si>
  <si>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</si>
  <si>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</si>
  <si>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</si>
  <si>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</si>
  <si>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</si>
  <si>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</si>
  <si>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</si>
  <si>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</si>
  <si>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</si>
  <si>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</si>
  <si>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</si>
  <si>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</si>
  <si>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</si>
  <si>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</si>
  <si>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</si>
  <si>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</si>
  <si>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</si>
  <si>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</si>
  <si>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</si>
  <si>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</si>
  <si>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</si>
  <si>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</si>
  <si>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</si>
  <si>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</si>
  <si>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</si>
  <si>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</si>
  <si>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</si>
  <si>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</si>
  <si>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</si>
  <si>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</si>
  <si>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</si>
  <si>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</si>
  <si>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</si>
  <si>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</si>
  <si>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</si>
  <si>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</si>
  <si>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</si>
  <si>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</si>
  <si>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</si>
  <si>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</si>
  <si>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</si>
  <si>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</si>
  <si>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</si>
  <si>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</si>
  <si>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</si>
  <si>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</si>
  <si>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</si>
  <si>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</si>
  <si>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</si>
  <si>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</si>
  <si>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</si>
  <si>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</si>
  <si>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</si>
  <si>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</si>
  <si>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</si>
  <si>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</si>
  <si>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</si>
  <si>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</si>
  <si>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</si>
  <si>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</si>
  <si>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</si>
  <si>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</si>
  <si>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</si>
  <si>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</si>
  <si>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</si>
  <si>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</si>
  <si>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</si>
  <si>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</si>
  <si>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</si>
  <si>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</si>
  <si>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</si>
  <si>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</si>
  <si>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</si>
  <si>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</si>
  <si>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</si>
  <si>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</si>
  <si>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</si>
  <si>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</si>
  <si>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</si>
  <si>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</si>
  <si>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</si>
  <si>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</si>
  <si>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</si>
  <si>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</si>
  <si>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</si>
  <si>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</si>
  <si>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</si>
  <si>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</si>
  <si>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</si>
  <si>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</si>
  <si>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</si>
  <si>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</si>
  <si>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</si>
  <si>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</si>
  <si>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</si>
  <si>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</si>
  <si>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</si>
  <si>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</si>
  <si>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</si>
  <si>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</si>
  <si>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</si>
  <si>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</si>
  <si>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</si>
  <si>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</si>
  <si>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</si>
  <si>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</si>
  <si>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</si>
  <si>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</si>
  <si>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</si>
  <si>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</si>
  <si>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</si>
  <si>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</si>
  <si>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</si>
  <si>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</si>
  <si>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</si>
  <si>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</si>
  <si>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</si>
  <si>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</si>
  <si>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</si>
  <si>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</si>
  <si>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</si>
  <si>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</si>
  <si>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</si>
  <si>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</si>
  <si>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</si>
  <si>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</si>
  <si>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</si>
  <si>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</si>
  <si>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</si>
  <si>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</si>
  <si>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</si>
  <si>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</si>
  <si>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</si>
  <si>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</si>
  <si>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</si>
  <si>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</si>
  <si>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</si>
  <si>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</si>
  <si>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</si>
  <si>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</si>
  <si>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</si>
  <si>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</si>
  <si>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</si>
  <si>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</si>
  <si>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</si>
  <si>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</si>
  <si>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</si>
  <si>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</si>
  <si>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</si>
  <si>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</si>
  <si>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</si>
  <si>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</si>
  <si>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</si>
  <si>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</si>
  <si>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</si>
  <si>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</si>
  <si>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</si>
  <si>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</si>
  <si>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</si>
  <si>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</si>
  <si>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</si>
  <si>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</si>
  <si>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</si>
  <si>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</si>
  <si>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</si>
  <si>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</si>
  <si>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</si>
  <si>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</si>
  <si>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</si>
  <si>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</si>
  <si>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</si>
  <si>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</si>
  <si>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</si>
  <si>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</si>
  <si>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</si>
  <si>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</si>
  <si>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</si>
  <si>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</si>
  <si>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</si>
  <si>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</si>
  <si>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</si>
  <si>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</si>
  <si>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</si>
  <si>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</si>
  <si>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</si>
  <si>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</si>
  <si>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</si>
  <si>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</si>
  <si>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</si>
  <si>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</si>
  <si>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</si>
  <si>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</si>
  <si>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</si>
  <si>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</si>
  <si>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</si>
  <si>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</si>
  <si>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</si>
  <si>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</si>
  <si>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</si>
  <si>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</si>
  <si>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</si>
  <si>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</si>
  <si>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</si>
  <si>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</si>
  <si>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</si>
  <si>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</si>
  <si>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</si>
  <si>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</si>
  <si>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</si>
  <si>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</si>
  <si>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</si>
  <si>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</si>
  <si>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</si>
  <si>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</si>
  <si>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</si>
  <si>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</si>
  <si>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</si>
  <si>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</si>
  <si>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</si>
  <si>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</si>
  <si>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</si>
  <si>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</si>
  <si>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</si>
  <si>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</si>
  <si>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</si>
  <si>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</si>
  <si>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</si>
  <si>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</si>
  <si>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</si>
  <si>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</si>
  <si>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</si>
  <si>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</si>
  <si>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</si>
  <si>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</si>
  <si>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</si>
  <si>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</si>
  <si>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</si>
  <si>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</si>
  <si>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</si>
  <si>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</si>
  <si>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</si>
  <si>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</si>
  <si>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</si>
  <si>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</si>
  <si>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</si>
  <si>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</si>
  <si>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</si>
  <si>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</si>
  <si>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</si>
  <si>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</si>
  <si>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</si>
  <si>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</si>
  <si>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</si>
  <si>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</si>
  <si>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</si>
  <si>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</si>
  <si>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</si>
  <si>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</si>
  <si>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</si>
  <si>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</si>
  <si>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</si>
  <si>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</si>
  <si>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</si>
  <si>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</si>
  <si>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</si>
  <si>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</si>
  <si>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</si>
  <si>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</si>
  <si>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</si>
  <si>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</si>
  <si>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</si>
  <si>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</si>
  <si>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</si>
  <si>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</si>
  <si>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</si>
  <si>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</si>
  <si>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</si>
  <si>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</si>
  <si>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</si>
  <si>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</si>
  <si>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</si>
  <si>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</si>
  <si>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</si>
  <si>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</si>
  <si>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</si>
  <si>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</si>
  <si>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</si>
  <si>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</si>
  <si>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</si>
  <si>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</si>
  <si>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</si>
  <si>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</si>
  <si>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</si>
  <si>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</si>
  <si>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</si>
  <si>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</si>
  <si>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</si>
  <si>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</si>
  <si>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</si>
  <si>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</si>
  <si>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</si>
  <si>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</si>
  <si>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</si>
  <si>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</si>
  <si>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</si>
  <si>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</si>
  <si>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</si>
  <si>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</si>
  <si>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</si>
  <si>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</si>
  <si>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</si>
  <si>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</si>
  <si>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</si>
  <si>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</si>
  <si>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</si>
  <si>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</si>
  <si>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</si>
  <si>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</si>
  <si>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</si>
  <si>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</si>
  <si>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</si>
  <si>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</si>
  <si>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</si>
  <si>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</si>
  <si>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</si>
  <si>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</si>
  <si>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</si>
  <si>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</si>
  <si>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</si>
  <si>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</si>
  <si>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</si>
  <si>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</si>
  <si>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</si>
  <si>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</si>
  <si>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</si>
  <si>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</si>
  <si>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</si>
  <si>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</si>
  <si>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</si>
  <si>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</si>
  <si>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</si>
  <si>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</si>
  <si>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</si>
  <si>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</si>
  <si>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</si>
  <si>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</si>
  <si>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</si>
  <si>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</si>
  <si>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</si>
  <si>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</si>
  <si>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</si>
  <si>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</si>
  <si>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</si>
  <si>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</si>
  <si>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</si>
  <si>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</si>
  <si>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</si>
  <si>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</si>
  <si>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</si>
  <si>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</si>
  <si>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</si>
  <si>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</si>
  <si>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</si>
  <si>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</si>
  <si>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</si>
  <si>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</si>
  <si>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</si>
  <si>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</si>
  <si>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</si>
  <si>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</si>
  <si>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</si>
  <si>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</si>
  <si>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</si>
  <si>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</si>
  <si>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</si>
  <si>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</si>
  <si>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</si>
  <si>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</si>
  <si>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</si>
  <si>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</si>
  <si>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</si>
  <si>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</si>
  <si>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</si>
  <si>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</si>
  <si>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</si>
  <si>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</si>
  <si>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</si>
  <si>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</si>
  <si>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</si>
  <si>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</si>
  <si>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</si>
  <si>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</si>
  <si>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</si>
  <si>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</si>
  <si>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</si>
  <si>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</si>
  <si>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</si>
  <si>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</si>
  <si>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</si>
  <si>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</si>
  <si>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</si>
  <si>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</si>
  <si>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</si>
  <si>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</si>
  <si>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</si>
  <si>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</si>
  <si>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</si>
  <si>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</si>
  <si>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</si>
  <si>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</si>
  <si>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</si>
  <si>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</si>
  <si>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</si>
  <si>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</si>
  <si>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</si>
  <si>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</si>
  <si>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</si>
  <si>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</si>
  <si>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</si>
  <si>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</si>
  <si>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</si>
  <si>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</si>
  <si>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</si>
  <si>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</si>
  <si>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</si>
  <si>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</si>
  <si>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</si>
  <si>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</si>
  <si>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</si>
  <si>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</si>
  <si>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</si>
  <si>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</si>
  <si>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</si>
  <si>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</si>
  <si>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</si>
  <si>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</si>
  <si>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</si>
  <si>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</si>
  <si>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</si>
  <si>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</si>
  <si>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</si>
  <si>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</si>
  <si>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</si>
  <si>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</si>
  <si>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</si>
  <si>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</si>
  <si>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</si>
  <si>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</si>
  <si>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</si>
  <si>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</si>
  <si>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</si>
  <si>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</si>
  <si>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</si>
  <si>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</si>
  <si>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</si>
  <si>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</si>
  <si>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</si>
  <si>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</si>
  <si>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</si>
  <si>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</si>
  <si>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</si>
  <si>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</si>
  <si>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</si>
  <si>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</si>
  <si>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</si>
  <si>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</si>
  <si>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</si>
  <si>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</si>
  <si>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</si>
  <si>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</si>
  <si>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</si>
  <si>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</si>
  <si>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</si>
  <si>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</si>
  <si>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</si>
  <si>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</si>
  <si>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</si>
  <si>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</si>
  <si>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</si>
  <si>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</si>
  <si>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</si>
  <si>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</si>
  <si>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</si>
  <si>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</si>
  <si>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</si>
  <si>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</si>
  <si>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</si>
  <si>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</si>
  <si>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</si>
  <si>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</si>
  <si>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</si>
  <si>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</si>
  <si>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</si>
  <si>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</si>
  <si>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</si>
  <si>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</si>
  <si>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</si>
  <si>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</si>
  <si>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</si>
  <si>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</si>
  <si>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</si>
  <si>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</si>
  <si>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</si>
  <si>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</si>
  <si>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</si>
  <si>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</si>
  <si>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</si>
  <si>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</si>
  <si>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</si>
  <si>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</si>
  <si>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</si>
  <si>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</si>
  <si>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</si>
  <si>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</si>
  <si>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</si>
  <si>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</si>
  <si>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</si>
  <si>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</si>
  <si>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</si>
  <si>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</si>
  <si>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</si>
  <si>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</si>
  <si>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</si>
  <si>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</si>
  <si>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</si>
  <si>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</si>
  <si>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</si>
  <si>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</si>
  <si>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</si>
  <si>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</si>
  <si>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</si>
  <si>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</si>
  <si>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</si>
  <si>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</si>
  <si>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</si>
  <si>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</si>
  <si>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</si>
  <si>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</si>
  <si>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</si>
  <si>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</si>
  <si>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</si>
  <si>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</si>
  <si>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</si>
  <si>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</si>
  <si>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</si>
  <si>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</si>
  <si>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</si>
  <si>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</si>
  <si>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</si>
  <si>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</si>
  <si>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</si>
  <si>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</si>
  <si>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</si>
  <si>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</si>
  <si>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</si>
  <si>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</si>
  <si>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</si>
  <si>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</si>
  <si>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</si>
  <si>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</si>
  <si>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</si>
  <si>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</si>
  <si>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</si>
  <si>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</si>
  <si>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</si>
  <si>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</si>
  <si>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</si>
  <si>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</si>
  <si>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</si>
  <si>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</si>
  <si>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</si>
  <si>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</si>
  <si>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</si>
  <si>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</si>
  <si>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</si>
  <si>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</si>
  <si>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</si>
  <si>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</si>
  <si>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</si>
  <si>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</si>
  <si>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</si>
  <si>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</si>
  <si>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</si>
  <si>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</si>
  <si>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</si>
  <si>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</si>
  <si>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</si>
  <si>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</si>
  <si>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</si>
  <si>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</si>
  <si>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</si>
  <si>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</si>
  <si>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</si>
  <si>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</si>
  <si>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</si>
  <si>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</si>
  <si>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</si>
  <si>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</si>
  <si>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</si>
  <si>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</si>
  <si>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</si>
  <si>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</si>
  <si>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</si>
  <si>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</si>
  <si>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</si>
  <si>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</si>
  <si>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</si>
  <si>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</si>
  <si>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</si>
  <si>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</si>
  <si>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</si>
  <si>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</si>
  <si>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</si>
  <si>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</si>
  <si>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</si>
  <si>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</si>
  <si>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</si>
  <si>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</si>
  <si>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</si>
  <si>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</si>
  <si>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</si>
  <si>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</si>
  <si>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</si>
  <si>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</si>
  <si>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</si>
  <si>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</si>
  <si>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</si>
  <si>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</si>
  <si>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</si>
  <si>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</si>
  <si>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</si>
  <si>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</si>
  <si>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</si>
  <si>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</si>
  <si>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</si>
  <si>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</si>
  <si>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</si>
  <si>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</si>
  <si>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</si>
  <si>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</si>
  <si>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</si>
  <si>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</si>
  <si>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</si>
  <si>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</si>
  <si>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</si>
  <si>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</si>
  <si>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</si>
  <si>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</si>
  <si>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</si>
  <si>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</si>
  <si>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</si>
  <si>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</si>
  <si>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</si>
  <si>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</si>
  <si>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</si>
  <si>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</si>
  <si>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</si>
  <si>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</si>
  <si>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</si>
  <si>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</si>
  <si>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</si>
  <si>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</si>
  <si>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</si>
  <si>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</si>
  <si>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</si>
  <si>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</si>
  <si>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</si>
  <si>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</si>
  <si>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</si>
  <si>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</si>
  <si>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</si>
  <si>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</si>
  <si>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</si>
  <si>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</si>
  <si>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</si>
  <si>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</si>
  <si>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</si>
  <si>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</si>
  <si>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</si>
  <si>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</si>
  <si>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</si>
  <si>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</si>
  <si>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</si>
  <si>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</si>
  <si>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</si>
  <si>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</si>
  <si>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</si>
  <si>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</si>
  <si>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</si>
  <si>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</si>
  <si>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</si>
  <si>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</si>
  <si>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</si>
  <si>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</si>
  <si>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</si>
  <si>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</si>
  <si>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</si>
  <si>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</si>
  <si>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</si>
  <si>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</si>
  <si>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</si>
  <si>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</si>
  <si>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</si>
  <si>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</si>
  <si>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</si>
  <si>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</si>
  <si>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</si>
  <si>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</si>
  <si>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</si>
  <si>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</si>
  <si>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</si>
  <si>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</si>
  <si>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</si>
  <si>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</si>
  <si>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</si>
  <si>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</si>
  <si>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</si>
  <si>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</si>
  <si>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</si>
  <si>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</si>
  <si>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</si>
  <si>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</si>
  <si>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</si>
  <si>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</si>
  <si>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</si>
  <si>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</si>
  <si>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</si>
  <si>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</si>
  <si>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</si>
  <si>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</si>
  <si>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</si>
  <si>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</si>
  <si>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</si>
  <si>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</si>
  <si>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</si>
  <si>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</si>
  <si>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</si>
  <si>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</si>
  <si>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</si>
  <si>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</si>
  <si>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</si>
  <si>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</si>
  <si>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</si>
  <si>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</si>
  <si>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</si>
  <si>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</si>
  <si>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</si>
  <si>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</si>
  <si>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</si>
  <si>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</si>
  <si>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</si>
  <si>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</si>
  <si>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</si>
  <si>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</si>
  <si>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</si>
  <si>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</si>
  <si>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</si>
  <si>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</si>
  <si>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</si>
  <si>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</si>
  <si>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</si>
  <si>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</si>
  <si>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</si>
  <si>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</si>
  <si>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</si>
  <si>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</si>
  <si>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</si>
  <si>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</si>
  <si>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</si>
  <si>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</si>
  <si>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</si>
  <si>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</si>
  <si>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</si>
  <si>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</si>
  <si>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</si>
  <si>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</si>
  <si>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</si>
  <si>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</si>
  <si>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</si>
  <si>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</si>
  <si>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</si>
  <si>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</si>
  <si>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</si>
  <si>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</si>
  <si>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</si>
  <si>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</si>
  <si>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</si>
  <si>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</si>
  <si>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</si>
  <si>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</si>
  <si>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</si>
  <si>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</si>
  <si>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</si>
  <si>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</si>
  <si>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</si>
  <si>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</si>
  <si>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</si>
  <si>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</si>
  <si>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</si>
  <si>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</si>
  <si>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</si>
  <si>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</si>
  <si>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</si>
  <si>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</si>
  <si>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</si>
  <si>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</si>
  <si>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</si>
  <si>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</si>
  <si>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</si>
  <si>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</si>
  <si>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</si>
  <si>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</si>
  <si>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</si>
  <si>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</si>
  <si>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</si>
  <si>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</si>
  <si>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</si>
  <si>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</si>
  <si>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</si>
  <si>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</si>
  <si>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</si>
  <si>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</si>
  <si>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</si>
  <si>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</si>
  <si>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</si>
  <si>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</si>
  <si>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</si>
  <si>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</si>
  <si>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</si>
  <si>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</si>
  <si>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</si>
  <si>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</si>
  <si>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</si>
  <si>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</si>
  <si>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</si>
  <si>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</si>
  <si>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</si>
  <si>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</si>
  <si>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</si>
  <si>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</si>
  <si>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</si>
  <si>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</si>
  <si>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</si>
  <si>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</si>
  <si>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</si>
  <si>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</si>
  <si>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</si>
  <si>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</si>
  <si>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</si>
  <si>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</si>
  <si>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</si>
  <si>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</si>
  <si>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</si>
  <si>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</si>
  <si>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</si>
  <si>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</si>
  <si>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</si>
  <si>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</si>
  <si>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</si>
  <si>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</si>
  <si>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</si>
  <si>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</si>
  <si>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</si>
  <si>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</si>
  <si>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</si>
  <si>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</si>
  <si>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</si>
  <si>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</si>
  <si>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</si>
  <si>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</si>
  <si>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</si>
  <si>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</si>
  <si>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</si>
  <si>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</si>
  <si>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</si>
  <si>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</si>
  <si>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</si>
  <si>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</si>
  <si>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</si>
  <si>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</si>
  <si>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</si>
  <si>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</si>
  <si>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</si>
  <si>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</si>
  <si>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</si>
  <si>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</si>
  <si>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</si>
  <si>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</si>
  <si>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</si>
  <si>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</si>
  <si>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</si>
  <si>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</si>
  <si>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</si>
  <si>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</si>
  <si>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</si>
  <si>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</si>
  <si>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</si>
  <si>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</si>
  <si>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</si>
  <si>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</si>
  <si>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</si>
  <si>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</si>
  <si>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</si>
  <si>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</si>
  <si>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</si>
  <si>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</si>
  <si>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</si>
  <si>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</si>
  <si>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</si>
  <si>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</si>
  <si>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</si>
  <si>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</si>
  <si>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</si>
  <si>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</si>
  <si>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</si>
  <si>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</si>
  <si>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</si>
  <si>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</si>
  <si>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</si>
  <si>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</si>
  <si>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</si>
  <si>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</si>
  <si>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</si>
  <si>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</si>
  <si>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</si>
  <si>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</si>
  <si>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</si>
  <si>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</si>
  <si>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</si>
  <si>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</si>
  <si>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</si>
  <si>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</si>
  <si>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</si>
  <si>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</si>
  <si>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</si>
  <si>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</si>
  <si>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</si>
  <si>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</si>
  <si>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</si>
  <si>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</si>
  <si>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</si>
  <si>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</si>
  <si>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</si>
  <si>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</si>
  <si>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</si>
  <si>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</si>
  <si>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</si>
  <si>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</si>
  <si>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</si>
  <si>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</si>
  <si>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</si>
  <si>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</si>
  <si>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</si>
  <si>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</si>
  <si>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</si>
  <si>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</si>
  <si>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</si>
  <si>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</si>
  <si>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</si>
  <si>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</si>
  <si>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</si>
  <si>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</si>
  <si>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</si>
  <si>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</si>
  <si>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</si>
  <si>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</si>
  <si>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</si>
  <si>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</si>
  <si>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</si>
  <si>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</si>
  <si>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</si>
  <si>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</si>
  <si>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</si>
  <si>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</si>
  <si>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</si>
  <si>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</si>
  <si>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</si>
  <si>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</si>
  <si>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</si>
  <si>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</si>
  <si>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</si>
  <si>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</si>
  <si>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</si>
  <si>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</si>
  <si>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</si>
  <si>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</si>
  <si>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</si>
  <si>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</si>
  <si>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</si>
  <si>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</si>
  <si>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</si>
  <si>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</si>
  <si>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</si>
  <si>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</si>
  <si>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</si>
  <si>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</si>
  <si>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</si>
  <si>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</si>
  <si>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</si>
  <si>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</si>
  <si>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</si>
  <si>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</si>
  <si>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</si>
  <si>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</si>
  <si>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</si>
  <si>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</si>
  <si>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</si>
  <si>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</si>
  <si>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</si>
  <si>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</si>
  <si>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</si>
  <si>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</si>
  <si>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</si>
  <si>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</si>
  <si>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</si>
  <si>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</si>
  <si>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</si>
  <si>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</si>
  <si>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</si>
  <si>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</si>
  <si>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</si>
  <si>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</si>
  <si>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</si>
  <si>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</si>
  <si>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</si>
  <si>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</si>
  <si>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</si>
  <si>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</si>
  <si>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</si>
  <si>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</si>
  <si>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</si>
  <si>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</si>
  <si>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</si>
  <si>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</si>
  <si>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</si>
  <si>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</si>
  <si>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</si>
  <si>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</si>
  <si>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</si>
  <si>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</si>
  <si>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</si>
  <si>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</si>
  <si>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</si>
  <si>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</si>
  <si>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</si>
  <si>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</si>
  <si>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</si>
  <si>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</si>
  <si>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</si>
  <si>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</si>
  <si>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</si>
  <si>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</si>
  <si>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</si>
  <si>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</si>
  <si>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</si>
  <si>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</si>
  <si>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</si>
  <si>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</si>
  <si>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</si>
  <si>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</si>
  <si>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</si>
  <si>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</si>
  <si>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</si>
  <si>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</si>
  <si>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</si>
  <si>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</si>
  <si>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</si>
  <si>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</si>
  <si>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</si>
  <si>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</si>
  <si>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</si>
  <si>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</si>
  <si>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</si>
  <si>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</si>
  <si>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</si>
  <si>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</si>
  <si>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</si>
  <si>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</si>
  <si>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</si>
  <si>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</si>
  <si>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</si>
  <si>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</si>
  <si>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</si>
  <si>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</si>
  <si>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</si>
  <si>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</si>
  <si>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</si>
  <si>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</si>
  <si>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</si>
  <si>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</si>
  <si>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</si>
  <si>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</si>
  <si>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</si>
  <si>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</si>
  <si>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</si>
  <si>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</si>
  <si>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</si>
  <si>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</si>
  <si>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</si>
  <si>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</si>
  <si>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</si>
  <si>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</si>
  <si>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</si>
  <si>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</si>
  <si>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</si>
  <si>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</si>
  <si>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</si>
  <si>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</si>
  <si>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</si>
  <si>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</si>
  <si>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</si>
  <si>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</si>
  <si>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</si>
  <si>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</si>
  <si>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</si>
  <si>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</si>
  <si>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</si>
  <si>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</si>
  <si>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</si>
  <si>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</si>
  <si>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</si>
  <si>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</si>
  <si>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</si>
  <si>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</si>
  <si>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</si>
  <si>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</si>
  <si>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</si>
  <si>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</si>
  <si>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</si>
  <si>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</si>
  <si>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</si>
  <si>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</si>
  <si>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</si>
  <si>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</si>
  <si>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</si>
  <si>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</si>
  <si>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</si>
  <si>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</si>
  <si>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</si>
  <si>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</si>
  <si>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</si>
  <si>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</si>
  <si>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</si>
  <si>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</si>
  <si>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</si>
  <si>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</si>
  <si>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</si>
  <si>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</si>
  <si>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</si>
  <si>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</si>
  <si>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</si>
  <si>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</si>
  <si>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</si>
  <si>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</si>
  <si>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</si>
  <si>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</si>
  <si>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</si>
  <si>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</si>
  <si>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</si>
  <si>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</si>
  <si>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</si>
  <si>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</si>
  <si>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</si>
  <si>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</si>
  <si>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</si>
  <si>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</si>
  <si>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</si>
  <si>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</si>
  <si>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</si>
  <si>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</si>
  <si>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</si>
  <si>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</si>
  <si>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</si>
  <si>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</si>
  <si>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</si>
  <si>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</si>
  <si>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</si>
  <si>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</si>
  <si>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</si>
  <si>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</si>
  <si>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</si>
  <si>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</si>
  <si>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</si>
  <si>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</si>
  <si>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</si>
  <si>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</si>
  <si>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</si>
  <si>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</si>
  <si>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</si>
  <si>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</si>
  <si>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</si>
  <si>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</si>
  <si>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</si>
  <si>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</si>
  <si>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</si>
  <si>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</si>
  <si>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</si>
  <si>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</si>
  <si>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</si>
  <si>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</si>
  <si>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</si>
  <si>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</si>
  <si>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</si>
  <si>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</si>
  <si>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</si>
  <si>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</si>
  <si>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</si>
  <si>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</si>
  <si>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</si>
  <si>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</si>
  <si>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</si>
  <si>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</si>
  <si>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</si>
  <si>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</si>
  <si>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</si>
  <si>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</si>
  <si>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</si>
  <si>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</si>
  <si>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</si>
  <si>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</si>
  <si>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</si>
  <si>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</si>
  <si>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</si>
  <si>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</si>
  <si>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</si>
  <si>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</si>
  <si>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</si>
  <si>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</si>
  <si>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</si>
  <si>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</si>
  <si>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</si>
  <si>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</si>
  <si>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</si>
  <si>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</si>
  <si>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</si>
  <si>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</si>
  <si>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</si>
  <si>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</si>
  <si>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</si>
  <si>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</si>
  <si>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</si>
  <si>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</si>
  <si>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</si>
  <si>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</si>
  <si>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</si>
  <si>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</si>
  <si>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</si>
  <si>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</si>
  <si>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</si>
  <si>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</si>
  <si>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</si>
  <si>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</si>
  <si>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</si>
  <si>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</si>
  <si>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</si>
  <si>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</si>
  <si>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</si>
  <si>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</si>
  <si>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</si>
  <si>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</si>
  <si>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</si>
  <si>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</si>
  <si>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</si>
  <si>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</si>
  <si>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</si>
  <si>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</si>
  <si>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</si>
  <si>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</si>
  <si>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</si>
  <si>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</si>
  <si>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</si>
  <si>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</si>
  <si>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</si>
  <si>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</si>
  <si>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</si>
  <si>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</si>
  <si>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</si>
  <si>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</si>
  <si>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</si>
  <si>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</si>
  <si>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</si>
  <si>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</si>
  <si>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</si>
  <si>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</si>
  <si>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</si>
  <si>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</si>
  <si>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</si>
  <si>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</si>
  <si>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</si>
  <si>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</si>
  <si>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</si>
  <si>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</si>
  <si>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</si>
  <si>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</si>
  <si>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</si>
  <si>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</si>
  <si>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</si>
  <si>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</si>
  <si>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</si>
  <si>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</si>
  <si>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</si>
  <si>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</si>
  <si>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</si>
  <si>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</si>
  <si>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</si>
  <si>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</si>
  <si>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</si>
  <si>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</si>
  <si>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</si>
  <si>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</si>
  <si>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</si>
  <si>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</si>
  <si>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</si>
  <si>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</si>
  <si>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</si>
  <si>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</si>
  <si>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</si>
  <si>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</si>
  <si>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</si>
  <si>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</si>
  <si>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</si>
  <si>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</si>
  <si>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</si>
  <si>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</si>
  <si>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</si>
  <si>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</si>
  <si>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</si>
  <si>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</si>
  <si>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</si>
  <si>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</si>
  <si>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</si>
  <si>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</si>
  <si>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</si>
  <si>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</si>
  <si>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</si>
  <si>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</si>
  <si>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</si>
  <si>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</si>
  <si>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</si>
  <si>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</si>
  <si>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</si>
  <si>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</si>
  <si>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</si>
  <si>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</si>
  <si>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</si>
  <si>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</si>
  <si>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</si>
  <si>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</si>
  <si>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</si>
  <si>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</si>
  <si>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</si>
  <si>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</si>
  <si>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</si>
  <si>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</si>
  <si>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</si>
  <si>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</si>
  <si>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</si>
  <si>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</si>
  <si>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</si>
  <si>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</si>
  <si>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</si>
  <si>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</si>
  <si>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</si>
  <si>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</si>
  <si>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</si>
  <si>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</si>
  <si>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</si>
  <si>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</si>
  <si>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</si>
  <si>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</si>
  <si>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</si>
  <si>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</si>
  <si>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</si>
  <si>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</si>
  <si>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</si>
  <si>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</si>
  <si>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</si>
  <si>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</si>
  <si>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</si>
  <si>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</si>
  <si>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</si>
  <si>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</si>
  <si>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</si>
  <si>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</si>
  <si>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</si>
  <si>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</si>
  <si>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</si>
  <si>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</si>
  <si>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</si>
  <si>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</si>
  <si>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</si>
  <si>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</si>
  <si>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</si>
  <si>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</si>
  <si>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</si>
  <si>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</si>
  <si>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</si>
  <si>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</si>
  <si>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</si>
  <si>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</si>
  <si>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</si>
  <si>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</si>
  <si>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</si>
  <si>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</si>
  <si>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</si>
  <si>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</si>
  <si>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</si>
  <si>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</si>
  <si>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</si>
  <si>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</si>
  <si>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</si>
  <si>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</si>
  <si>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</si>
  <si>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</si>
  <si>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</si>
  <si>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</si>
  <si>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</si>
  <si>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</si>
  <si>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</si>
  <si>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</si>
  <si>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</si>
  <si>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</si>
  <si>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</si>
  <si>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</si>
  <si>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</si>
  <si>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</si>
  <si>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</si>
  <si>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</si>
  <si>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</si>
  <si>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</si>
  <si>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</si>
  <si>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</si>
  <si>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</si>
  <si>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</si>
  <si>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</si>
  <si>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</si>
  <si>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</si>
  <si>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</si>
  <si>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</si>
  <si>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</si>
  <si>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</si>
  <si>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</si>
  <si>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</si>
  <si>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</si>
  <si>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</si>
  <si>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</si>
  <si>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</si>
  <si>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</si>
  <si>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</si>
  <si>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</si>
  <si>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</si>
  <si>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</si>
  <si>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</si>
  <si>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</si>
  <si>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</si>
  <si>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</si>
  <si>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</si>
  <si>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</si>
  <si>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</si>
  <si>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</si>
  <si>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</si>
  <si>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</si>
  <si>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</si>
  <si>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</si>
  <si>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</si>
  <si>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</si>
  <si>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</si>
  <si>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</si>
  <si>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</si>
  <si>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</si>
  <si>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</si>
  <si>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</si>
  <si>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</si>
  <si>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</si>
  <si>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</si>
  <si>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</si>
  <si>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</si>
  <si>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</si>
  <si>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</si>
  <si>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</si>
  <si>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</si>
  <si>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</si>
  <si>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</si>
  <si>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</si>
  <si>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</si>
  <si>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</si>
  <si>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</si>
  <si>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</si>
  <si>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</si>
  <si>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</si>
  <si>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</si>
  <si>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</si>
  <si>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</si>
  <si>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</si>
  <si>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</si>
  <si>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</si>
  <si>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</si>
  <si>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</si>
  <si>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</si>
  <si>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</si>
  <si>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</si>
  <si>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</si>
  <si>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</si>
  <si>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</si>
  <si>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</si>
  <si>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</si>
  <si>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</si>
  <si>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</si>
  <si>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</si>
  <si>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</si>
  <si>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</si>
  <si>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</si>
  <si>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</si>
  <si>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</si>
  <si>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</si>
  <si>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</si>
  <si>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</si>
  <si>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</si>
  <si>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</si>
  <si>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</si>
  <si>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</si>
  <si>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</si>
  <si>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</si>
  <si>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</si>
  <si>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</si>
  <si>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</si>
  <si>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</si>
  <si>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</si>
  <si>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</si>
  <si>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</si>
  <si>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</si>
  <si>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</si>
  <si>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</si>
  <si>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</si>
  <si>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</si>
  <si>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</si>
  <si>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</si>
  <si>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</si>
  <si>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</si>
  <si>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</si>
  <si>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</si>
  <si>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</si>
  <si>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</si>
  <si>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</si>
  <si>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</si>
  <si>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</si>
  <si>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</si>
  <si>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</si>
  <si>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</si>
  <si>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</si>
  <si>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</si>
  <si>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</si>
  <si>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</si>
  <si>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</si>
  <si>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</si>
  <si>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</si>
  <si>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</si>
  <si>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</si>
  <si>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</si>
  <si>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</si>
  <si>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</si>
  <si>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</si>
  <si>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</si>
  <si>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</si>
  <si>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</si>
  <si>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</si>
  <si>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</si>
  <si>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</si>
  <si>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</si>
  <si>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</si>
  <si>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</si>
  <si>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</si>
  <si>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</si>
  <si>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</si>
  <si>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</si>
  <si>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</si>
  <si>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</si>
  <si>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</si>
  <si>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</si>
  <si>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</si>
  <si>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</si>
  <si>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</si>
  <si>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</si>
  <si>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</si>
  <si>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</si>
  <si>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</si>
  <si>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</si>
  <si>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</si>
  <si>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</si>
  <si>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</si>
  <si>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</si>
  <si>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</si>
  <si>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</si>
  <si>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</si>
  <si>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</si>
  <si>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</si>
  <si>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</si>
  <si>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</si>
  <si>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</si>
  <si>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</si>
  <si>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</si>
  <si>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</si>
  <si>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</si>
  <si>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</si>
  <si>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</si>
  <si>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</si>
  <si>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</si>
  <si>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</si>
  <si>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</si>
  <si>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</si>
  <si>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</si>
  <si>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</si>
  <si>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</si>
  <si>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</si>
  <si>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</si>
  <si>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</si>
  <si>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</si>
  <si>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</si>
  <si>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</si>
  <si>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</si>
  <si>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</si>
  <si>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</si>
  <si>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</si>
  <si>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</si>
  <si>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</si>
  <si>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</si>
  <si>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</si>
  <si>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</si>
  <si>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</si>
  <si>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</si>
  <si>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</si>
  <si>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</si>
  <si>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</si>
  <si>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</si>
  <si>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</si>
  <si>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</si>
  <si>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</si>
  <si>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</si>
  <si>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</si>
  <si>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</si>
  <si>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</si>
  <si>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</si>
  <si>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</si>
  <si>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</si>
  <si>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</si>
  <si>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</si>
  <si>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</si>
  <si>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</si>
  <si>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</si>
  <si>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</si>
  <si>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</si>
  <si>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</si>
  <si>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</si>
  <si>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</si>
  <si>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</si>
  <si>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</si>
  <si>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</si>
  <si>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</si>
  <si>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</si>
  <si>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</si>
  <si>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</si>
  <si>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</si>
  <si>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</si>
  <si>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</si>
  <si>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</si>
  <si>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</si>
  <si>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</si>
  <si>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</si>
  <si>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</si>
  <si>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</si>
  <si>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</si>
  <si>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</si>
  <si>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</si>
  <si>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</si>
  <si>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</si>
  <si>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</si>
  <si>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</si>
  <si>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</si>
  <si>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</si>
  <si>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</si>
  <si>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</si>
  <si>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</si>
  <si>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</si>
  <si>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</si>
  <si>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</si>
  <si>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</si>
  <si>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</si>
  <si>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</si>
  <si>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</si>
  <si>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</si>
  <si>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</si>
  <si>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</si>
  <si>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</si>
  <si>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</si>
  <si>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</si>
  <si>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</si>
  <si>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</si>
  <si>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</si>
  <si>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</si>
  <si>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</si>
  <si>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</si>
  <si>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</si>
  <si>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</si>
  <si>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</si>
  <si>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</si>
  <si>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</si>
  <si>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</si>
  <si>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</si>
  <si>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</si>
  <si>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</si>
  <si>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</si>
  <si>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</si>
  <si>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</si>
  <si>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</si>
  <si>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</si>
  <si>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</si>
  <si>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</si>
  <si>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</si>
  <si>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</si>
  <si>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</si>
  <si>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</si>
  <si>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</si>
  <si>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</si>
  <si>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</si>
  <si>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</si>
  <si>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</si>
  <si>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</si>
  <si>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</si>
  <si>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</si>
  <si>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</si>
  <si>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</si>
  <si>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</si>
  <si>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</si>
  <si>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</si>
  <si>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</si>
  <si>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</si>
  <si>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</si>
  <si>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</si>
  <si>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</si>
  <si>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</si>
  <si>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</si>
  <si>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</si>
  <si>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</si>
  <si>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</si>
  <si>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</si>
  <si>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</si>
  <si>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</si>
  <si>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</si>
  <si>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</si>
  <si>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</si>
  <si>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</si>
  <si>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</si>
  <si>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</si>
  <si>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</si>
  <si>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</si>
  <si>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</si>
  <si>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</si>
  <si>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</si>
  <si>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</si>
  <si>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</si>
  <si>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</si>
  <si>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</si>
  <si>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</si>
  <si>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</si>
  <si>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</si>
  <si>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</si>
  <si>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</si>
  <si>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</si>
  <si>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</si>
  <si>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</si>
  <si>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</si>
  <si>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</si>
  <si>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</si>
  <si>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</si>
  <si>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</si>
  <si>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</si>
  <si>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</si>
  <si>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</si>
  <si>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</si>
  <si>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</si>
  <si>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</si>
  <si>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</si>
  <si>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</si>
  <si>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</si>
  <si>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</si>
  <si>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</si>
  <si>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</si>
  <si>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</si>
  <si>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</si>
  <si>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</si>
  <si>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</si>
  <si>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</si>
  <si>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</si>
  <si>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</si>
  <si>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</si>
  <si>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</si>
  <si>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</si>
  <si>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</si>
  <si>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</si>
  <si>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</si>
  <si>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</si>
  <si>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</si>
  <si>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</si>
  <si>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</si>
  <si>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</si>
  <si>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</si>
  <si>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</si>
  <si>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</si>
  <si>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</si>
  <si>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</si>
  <si>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</si>
  <si>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</si>
  <si>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</si>
  <si>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</si>
  <si>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</si>
  <si>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</si>
  <si>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</si>
  <si>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</si>
  <si>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</si>
  <si>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</si>
  <si>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</si>
  <si>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</si>
  <si>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</si>
  <si>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</si>
  <si>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</si>
  <si>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</si>
  <si>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</si>
  <si>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</si>
  <si>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</si>
  <si>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</si>
  <si>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</si>
  <si>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</si>
  <si>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</si>
  <si>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</si>
  <si>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</si>
  <si>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</si>
  <si>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</si>
  <si>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</si>
  <si>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</si>
  <si>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</si>
  <si>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</si>
  <si>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</si>
  <si>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</si>
  <si>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</si>
  <si>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</si>
  <si>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</si>
  <si>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</si>
  <si>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</si>
  <si>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</si>
  <si>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</si>
  <si>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</si>
  <si>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</si>
  <si>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</si>
  <si>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</si>
  <si>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</si>
  <si>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</si>
  <si>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</si>
  <si>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</si>
  <si>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</si>
  <si>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</si>
  <si>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</si>
  <si>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</si>
  <si>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</si>
  <si>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</si>
  <si>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</si>
  <si>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</si>
  <si>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</si>
  <si>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</si>
  <si>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</si>
  <si>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</si>
  <si>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</si>
  <si>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</si>
  <si>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</si>
  <si>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</si>
  <si>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</si>
  <si>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</si>
  <si>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</si>
  <si>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</si>
  <si>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</si>
  <si>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</si>
  <si>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</si>
  <si>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</si>
  <si>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</si>
  <si>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</si>
  <si>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</si>
  <si>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</si>
  <si>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</si>
  <si>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</si>
  <si>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</si>
  <si>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</si>
  <si>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</si>
  <si>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</si>
  <si>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</si>
  <si>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</si>
  <si>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</si>
  <si>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</si>
  <si>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</si>
  <si>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</si>
  <si>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</si>
  <si>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</si>
  <si>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</si>
  <si>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</si>
  <si>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</si>
  <si>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</si>
  <si>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</si>
  <si>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</si>
  <si>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</si>
  <si>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</si>
  <si>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</si>
  <si>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</si>
  <si>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</si>
  <si>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</si>
  <si>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</si>
  <si>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</si>
  <si>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</si>
  <si>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</si>
  <si>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</si>
  <si>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</si>
  <si>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</si>
  <si>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</si>
  <si>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</si>
  <si>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</si>
  <si>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</si>
  <si>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</si>
  <si>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</si>
  <si>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</si>
  <si>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</si>
  <si>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</si>
  <si>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</si>
  <si>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</si>
  <si>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</si>
  <si>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</si>
  <si>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</si>
  <si>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</si>
  <si>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</si>
  <si>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</si>
  <si>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</si>
  <si>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</si>
  <si>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</si>
  <si>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</si>
  <si>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</si>
  <si>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</si>
  <si>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</si>
  <si>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</si>
  <si>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</si>
  <si>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</si>
  <si>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</si>
  <si>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</si>
  <si>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</si>
  <si>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</si>
  <si>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</si>
  <si>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</si>
  <si>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</si>
  <si>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</si>
  <si>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</si>
  <si>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</si>
  <si>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</si>
  <si>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</si>
  <si>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</si>
  <si>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</si>
  <si>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</si>
  <si>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</si>
  <si>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</si>
  <si>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</si>
  <si>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</si>
  <si>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</si>
  <si>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</si>
  <si>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</si>
  <si>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</si>
  <si>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</si>
  <si>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</si>
  <si>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</si>
  <si>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</si>
  <si>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</si>
  <si>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</si>
  <si>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</si>
  <si>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</si>
  <si>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</si>
  <si>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</si>
  <si>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</si>
  <si>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</si>
  <si>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</si>
  <si>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</si>
  <si>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</si>
  <si>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</si>
  <si>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</si>
  <si>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</si>
  <si>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</si>
  <si>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</si>
  <si>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</si>
  <si>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</si>
  <si>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</si>
  <si>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</si>
  <si>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</si>
  <si>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</si>
  <si>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</si>
  <si>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</si>
  <si>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</si>
  <si>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</si>
  <si>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</si>
  <si>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</si>
  <si>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</si>
  <si>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</si>
  <si>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</si>
  <si>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</si>
  <si>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</si>
  <si>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</si>
  <si>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</si>
  <si>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</si>
  <si>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</si>
  <si>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</si>
  <si>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</si>
  <si>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</si>
  <si>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</si>
  <si>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</si>
  <si>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</si>
  <si>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</si>
  <si>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</si>
  <si>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</si>
  <si>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</si>
  <si>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</si>
  <si>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</si>
  <si>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</si>
  <si>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</si>
  <si>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</si>
  <si>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</si>
  <si>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</si>
  <si>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</si>
  <si>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</si>
  <si>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</si>
  <si>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</si>
  <si>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</si>
  <si>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</si>
  <si>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</si>
  <si>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</si>
  <si>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</si>
  <si>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</si>
  <si>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</si>
  <si>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</si>
  <si>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</si>
  <si>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</si>
  <si>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</si>
  <si>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</si>
  <si>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</si>
  <si>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</si>
  <si>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</si>
  <si>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</si>
  <si>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</si>
  <si>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</si>
  <si>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</si>
  <si>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</si>
  <si>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</si>
  <si>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</si>
  <si>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</si>
  <si>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</si>
  <si>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</si>
  <si>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</si>
  <si>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</si>
  <si>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</si>
  <si>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</si>
  <si>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</si>
  <si>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</si>
  <si>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</si>
  <si>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</si>
  <si>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</si>
  <si>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</si>
  <si>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</si>
  <si>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</si>
  <si>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</si>
  <si>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</si>
  <si>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</si>
  <si>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</si>
  <si>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</si>
  <si>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</si>
  <si>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</si>
  <si>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</si>
  <si>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</si>
  <si>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</si>
  <si>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</si>
  <si>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</si>
  <si>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</si>
  <si>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</si>
  <si>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</si>
  <si>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</si>
  <si>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</si>
  <si>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</si>
  <si>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</si>
  <si>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</si>
  <si>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</si>
  <si>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</si>
  <si>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</si>
  <si>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</si>
  <si>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</si>
  <si>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</si>
  <si>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</si>
  <si>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</si>
  <si>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</si>
  <si>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</si>
  <si>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</si>
  <si>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</si>
  <si>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</si>
  <si>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</si>
  <si>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</si>
  <si>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</si>
  <si>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</si>
  <si>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</si>
  <si>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</si>
  <si>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</si>
  <si>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</si>
  <si>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</si>
  <si>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</si>
  <si>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</si>
  <si>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</si>
  <si>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</si>
  <si>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</si>
  <si>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</si>
  <si>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</si>
  <si>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</si>
  <si>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</si>
  <si>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</si>
  <si>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</si>
  <si>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</si>
  <si>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</si>
  <si>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</si>
  <si>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</si>
  <si>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</si>
  <si>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</si>
  <si>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</si>
  <si>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</si>
  <si>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</si>
  <si>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</si>
  <si>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</si>
  <si>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</si>
  <si>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</si>
  <si>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</si>
  <si>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</si>
  <si>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</si>
  <si>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</si>
  <si>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</si>
  <si>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</si>
  <si>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</si>
  <si>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</si>
  <si>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</si>
  <si>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</si>
  <si>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</si>
  <si>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</si>
  <si>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</si>
  <si>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</si>
  <si>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</si>
  <si>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</si>
  <si>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</si>
  <si>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</si>
  <si>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</si>
  <si>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</si>
  <si>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</si>
  <si>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</si>
  <si>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</si>
  <si>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</si>
  <si>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</si>
  <si>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</si>
  <si>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</si>
  <si>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</si>
  <si>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</si>
  <si>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</si>
  <si>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</si>
  <si>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</si>
  <si>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</si>
  <si>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</si>
  <si>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</si>
  <si>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</si>
  <si>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</si>
  <si>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</si>
  <si>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</si>
  <si>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</si>
  <si>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</si>
  <si>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</si>
  <si>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</si>
  <si>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</si>
  <si>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</si>
  <si>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</si>
  <si>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</si>
  <si>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</si>
  <si>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</si>
  <si>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</si>
  <si>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</si>
  <si>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</si>
  <si>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</si>
  <si>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</si>
  <si>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</si>
  <si>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</si>
  <si>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</si>
  <si>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</si>
  <si>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</si>
  <si>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</si>
  <si>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</si>
  <si>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</si>
  <si>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</si>
  <si>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</si>
  <si>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</si>
  <si>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</si>
  <si>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</si>
  <si>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</si>
  <si>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</si>
  <si>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</si>
  <si>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</si>
  <si>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</si>
  <si>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</si>
  <si>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</si>
  <si>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</si>
  <si>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</si>
  <si>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</si>
  <si>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</si>
  <si>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</si>
  <si>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</si>
  <si>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</si>
  <si>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</si>
  <si>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</si>
  <si>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</si>
  <si>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</si>
  <si>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</si>
  <si>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</si>
  <si>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</si>
  <si>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</si>
  <si>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</si>
  <si>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</si>
  <si>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</si>
  <si>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</si>
  <si>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</si>
  <si>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</si>
  <si>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</si>
  <si>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</si>
  <si>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</si>
  <si>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</si>
  <si>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</si>
  <si>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</si>
  <si>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</si>
  <si>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</si>
  <si>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</si>
  <si>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</si>
  <si>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</si>
  <si>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</si>
  <si>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</si>
  <si>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</si>
  <si>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</si>
  <si>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</si>
  <si>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</si>
  <si>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</si>
  <si>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</si>
  <si>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</si>
  <si>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</si>
  <si>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</si>
  <si>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</si>
  <si>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</si>
  <si>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</si>
  <si>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</si>
  <si>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</si>
  <si>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</si>
  <si>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</si>
  <si>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</si>
  <si>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</si>
  <si>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</si>
  <si>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</si>
  <si>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</si>
  <si>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</si>
  <si>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</si>
  <si>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</si>
  <si>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</si>
  <si>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</si>
  <si>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</si>
  <si>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</si>
  <si>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</si>
  <si>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</si>
  <si>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</si>
  <si>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</si>
  <si>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</si>
  <si>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</si>
  <si>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</si>
  <si>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</si>
  <si>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</si>
  <si>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</si>
  <si>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</si>
  <si>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</si>
  <si>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</si>
  <si>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</si>
  <si>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</si>
  <si>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</si>
  <si>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</si>
  <si>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</si>
  <si>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</si>
  <si>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</si>
  <si>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</si>
  <si>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</si>
  <si>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</si>
  <si>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</si>
  <si>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</si>
  <si>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</si>
  <si>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</si>
  <si>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</si>
  <si>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</si>
  <si>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</si>
  <si>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</si>
  <si>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</si>
  <si>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</si>
  <si>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</si>
  <si>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</si>
  <si>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</si>
  <si>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</si>
  <si>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</si>
  <si>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</si>
  <si>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</si>
  <si>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</si>
  <si>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</si>
  <si>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</si>
  <si>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</si>
  <si>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</si>
  <si>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</si>
  <si>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</si>
  <si>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</si>
  <si>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</si>
  <si>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</si>
  <si>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</si>
  <si>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</si>
  <si>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</si>
  <si>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</si>
  <si>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</si>
  <si>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</si>
  <si>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</si>
  <si>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</si>
  <si>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</si>
  <si>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</si>
  <si>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</si>
  <si>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</si>
  <si>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</si>
  <si>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</si>
  <si>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</si>
  <si>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</si>
  <si>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</si>
  <si>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</si>
  <si>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</si>
  <si>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</si>
  <si>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</si>
  <si>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</si>
  <si>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</si>
  <si>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</si>
  <si>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</si>
  <si>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</si>
  <si>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</si>
  <si>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</si>
  <si>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</si>
  <si>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</si>
  <si>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</si>
  <si>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</si>
  <si>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</si>
  <si>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</si>
  <si>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</si>
  <si>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</si>
  <si>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</si>
  <si>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</si>
  <si>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</si>
  <si>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</si>
  <si>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</si>
  <si>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</si>
  <si>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</si>
  <si>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</si>
  <si>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</si>
  <si>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</si>
  <si>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</si>
  <si>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</si>
  <si>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</si>
  <si>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</si>
  <si>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</si>
  <si>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</si>
  <si>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</si>
  <si>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</si>
  <si>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</si>
  <si>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</si>
  <si>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</si>
  <si>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</si>
  <si>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</si>
  <si>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</si>
  <si>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</si>
  <si>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</si>
  <si>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</si>
  <si>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</si>
  <si>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</si>
  <si>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</si>
  <si>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</si>
  <si>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</si>
  <si>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</si>
  <si>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</si>
  <si>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</si>
  <si>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</si>
  <si>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</si>
  <si>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</si>
  <si>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</si>
  <si>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</si>
  <si>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</si>
  <si>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</si>
  <si>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</si>
  <si>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</si>
  <si>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</si>
  <si>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</si>
  <si>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</si>
  <si>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</si>
  <si>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</si>
  <si>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</si>
  <si>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</si>
  <si>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</si>
  <si>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</si>
  <si>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</si>
  <si>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</si>
  <si>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</si>
  <si>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</si>
  <si>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</si>
  <si>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</si>
  <si>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</si>
  <si>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</si>
  <si>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</si>
  <si>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</si>
  <si>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</si>
  <si>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</si>
  <si>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</si>
  <si>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</si>
  <si>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</si>
  <si>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</si>
  <si>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</si>
  <si>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</si>
  <si>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</si>
  <si>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</si>
  <si>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</si>
  <si>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</si>
  <si>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</si>
  <si>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</si>
  <si>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</si>
  <si>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</si>
  <si>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</si>
  <si>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</si>
  <si>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</si>
  <si>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</si>
  <si>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</si>
  <si>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</si>
  <si>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</si>
  <si>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</si>
  <si>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</si>
  <si>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</si>
  <si>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</si>
  <si>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</si>
  <si>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</si>
  <si>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</si>
  <si>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</si>
  <si>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</si>
  <si>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</si>
  <si>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</si>
  <si>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</si>
  <si>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</si>
  <si>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</si>
  <si>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</si>
  <si>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</si>
  <si>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</si>
  <si>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</si>
  <si>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</si>
  <si>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</si>
  <si>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</si>
  <si>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</si>
  <si>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</si>
  <si>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</si>
  <si>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</si>
  <si>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</si>
  <si>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</si>
  <si>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</si>
  <si>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</si>
  <si>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</si>
  <si>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</si>
  <si>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</si>
  <si>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</si>
  <si>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</si>
  <si>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</si>
  <si>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</si>
  <si>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</si>
  <si>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</si>
  <si>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</si>
  <si>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</si>
  <si>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</si>
  <si>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</si>
  <si>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</si>
  <si>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</si>
  <si>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</si>
  <si>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</si>
  <si>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</si>
  <si>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</si>
  <si>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</si>
  <si>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</si>
  <si>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</si>
  <si>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</si>
  <si>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</si>
  <si>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</si>
  <si>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</si>
  <si>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</si>
  <si>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</si>
  <si>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</si>
  <si>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</si>
  <si>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</si>
  <si>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</si>
  <si>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</si>
  <si>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</si>
  <si>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</si>
  <si>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</si>
  <si>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</si>
  <si>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</si>
  <si>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</si>
  <si>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</si>
  <si>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</si>
  <si>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</si>
  <si>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</si>
  <si>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</si>
  <si>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</si>
  <si>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</si>
  <si>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</si>
  <si>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</si>
  <si>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</si>
  <si>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</si>
  <si>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</si>
  <si>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</si>
  <si>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</si>
  <si>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</si>
  <si>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</si>
  <si>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</si>
  <si>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</si>
  <si>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</si>
  <si>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</si>
  <si>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</si>
  <si>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</si>
  <si>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</si>
  <si>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</si>
  <si>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</si>
  <si>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</si>
  <si>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</si>
  <si>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</si>
  <si>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</si>
  <si>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</si>
  <si>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</si>
  <si>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</si>
  <si>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</si>
  <si>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</si>
  <si>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</si>
  <si>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</si>
  <si>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</si>
  <si>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</si>
  <si>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</si>
  <si>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</si>
  <si>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</si>
  <si>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</si>
  <si>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</si>
  <si>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</si>
  <si>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</si>
  <si>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</si>
  <si>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</si>
  <si>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</si>
  <si>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</si>
  <si>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</si>
  <si>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</si>
  <si>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</si>
  <si>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</si>
  <si>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</si>
  <si>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</si>
  <si>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</si>
  <si>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</si>
  <si>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</si>
  <si>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</si>
  <si>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</si>
  <si>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</si>
  <si>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</si>
  <si>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</si>
  <si>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</si>
  <si>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</si>
  <si>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</si>
  <si>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</si>
  <si>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</si>
  <si>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</si>
  <si>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</si>
  <si>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</si>
  <si>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</si>
  <si>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</si>
  <si>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</si>
  <si>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</si>
  <si>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</si>
  <si>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</si>
  <si>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</si>
  <si>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</si>
  <si>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</si>
  <si>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</si>
  <si>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</si>
  <si>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</si>
  <si>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</si>
  <si>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</si>
  <si>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</si>
  <si>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</si>
  <si>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</si>
  <si>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</si>
  <si>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</si>
  <si>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</si>
  <si>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</si>
  <si>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</si>
  <si>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</si>
  <si>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</si>
  <si>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</si>
  <si>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</si>
  <si>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</si>
  <si>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</si>
  <si>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</si>
  <si>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</si>
  <si>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</si>
  <si>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</si>
  <si>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</si>
  <si>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</si>
  <si>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</si>
  <si>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</si>
  <si>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</si>
  <si>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</si>
  <si>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</si>
  <si>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</si>
  <si>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</si>
  <si>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</si>
  <si>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</si>
  <si>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</si>
  <si>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</si>
  <si>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</si>
  <si>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</si>
  <si>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</si>
  <si>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</si>
  <si>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</si>
  <si>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</si>
  <si>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</si>
  <si>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</si>
  <si>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</si>
  <si>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</si>
  <si>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</si>
  <si>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</si>
  <si>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</si>
  <si>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</si>
  <si>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</si>
  <si>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</si>
  <si>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</si>
  <si>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</si>
  <si>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</si>
  <si>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</si>
  <si>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</si>
  <si>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</si>
  <si>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</si>
  <si>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</si>
  <si>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</si>
  <si>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</si>
  <si>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</si>
  <si>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</si>
  <si>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</si>
  <si>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</si>
  <si>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</si>
  <si>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</si>
  <si>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</si>
  <si>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</si>
  <si>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</si>
  <si>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</si>
  <si>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</si>
  <si>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</si>
  <si>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</si>
  <si>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</si>
  <si>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</si>
  <si>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</si>
  <si>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</si>
  <si>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</si>
  <si>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</si>
  <si>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</si>
  <si>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</si>
  <si>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</si>
  <si>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</si>
  <si>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</si>
  <si>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</si>
  <si>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</si>
  <si>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</si>
  <si>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</si>
  <si>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</si>
  <si>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</si>
  <si>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</si>
  <si>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</si>
  <si>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</si>
  <si>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</si>
  <si>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</si>
  <si>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</si>
  <si>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</si>
  <si>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</si>
  <si>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</si>
  <si>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</si>
  <si>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</si>
  <si>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</si>
  <si>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</si>
  <si>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</si>
  <si>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</si>
  <si>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</si>
  <si>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</si>
  <si>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</si>
  <si>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</si>
  <si>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</si>
  <si>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</si>
  <si>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</si>
  <si>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</si>
  <si>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</si>
  <si>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</si>
  <si>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</si>
  <si>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</si>
  <si>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</si>
  <si>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</si>
  <si>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</si>
  <si>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</si>
  <si>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</si>
  <si>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</si>
  <si>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</si>
  <si>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</si>
  <si>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</si>
  <si>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</si>
  <si>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</si>
  <si>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</si>
  <si>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</si>
  <si>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</si>
  <si>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</si>
  <si>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</si>
  <si>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</si>
  <si>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</si>
  <si>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</si>
  <si>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</si>
  <si>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</si>
  <si>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</si>
  <si>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</si>
  <si>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</si>
  <si>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</si>
  <si>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</si>
  <si>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</si>
  <si>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</si>
  <si>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</si>
  <si>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</si>
  <si>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</si>
  <si>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</si>
  <si>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</si>
  <si>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</si>
  <si>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</si>
  <si>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</si>
  <si>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</si>
  <si>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</si>
  <si>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</si>
  <si>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</si>
  <si>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</si>
  <si>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</si>
  <si>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</si>
  <si>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</si>
  <si>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</si>
  <si>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</si>
  <si>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</si>
  <si>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</si>
  <si>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</si>
  <si>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</si>
  <si>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</si>
  <si>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</si>
  <si>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</si>
  <si>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</si>
  <si>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</si>
  <si>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</si>
  <si>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</si>
  <si>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</si>
  <si>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</si>
  <si>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</si>
  <si>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</si>
  <si>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</si>
  <si>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</si>
  <si>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</si>
  <si>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</si>
  <si>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</si>
  <si>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</si>
  <si>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</si>
  <si>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</si>
  <si>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</si>
  <si>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</si>
  <si>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</si>
  <si>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</si>
  <si>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</si>
  <si>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</si>
  <si>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</si>
  <si>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</si>
  <si>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</si>
  <si>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</si>
  <si>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</si>
  <si>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</si>
  <si>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</si>
  <si>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</si>
  <si>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</si>
  <si>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</si>
  <si>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</si>
  <si>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</si>
  <si>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</si>
  <si>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</si>
  <si>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</si>
  <si>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</si>
  <si>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</si>
  <si>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</si>
  <si>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</si>
  <si>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</si>
  <si>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</si>
  <si>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</si>
  <si>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</si>
  <si>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</si>
  <si>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</si>
  <si>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</si>
  <si>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</si>
  <si>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</si>
  <si>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</si>
  <si>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</si>
  <si>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</si>
  <si>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</si>
  <si>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</si>
  <si>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</si>
  <si>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</si>
  <si>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</si>
  <si>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</si>
  <si>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</si>
  <si>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</si>
  <si>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</si>
  <si>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</si>
  <si>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</si>
  <si>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</si>
  <si>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</si>
  <si>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</si>
  <si>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</si>
  <si>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</si>
  <si>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</si>
  <si>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</si>
  <si>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</si>
  <si>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</si>
  <si>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</si>
  <si>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</si>
  <si>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</si>
  <si>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</si>
  <si>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</si>
  <si>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</si>
  <si>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</si>
  <si>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</si>
  <si>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</si>
  <si>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</si>
  <si>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</si>
  <si>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</si>
  <si>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</si>
  <si>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</si>
  <si>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</si>
  <si>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</si>
  <si>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</si>
  <si>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</si>
  <si>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</si>
  <si>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</si>
  <si>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</si>
  <si>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</si>
  <si>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</si>
  <si>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</si>
  <si>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</si>
  <si>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</si>
  <si>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</si>
  <si>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</si>
  <si>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</si>
  <si>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</si>
  <si>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</si>
  <si>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</si>
  <si>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</si>
  <si>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</si>
  <si>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</si>
  <si>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</si>
  <si>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</si>
  <si>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</si>
  <si>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</si>
  <si>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</si>
  <si>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</si>
  <si>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</si>
  <si>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</si>
  <si>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</si>
  <si>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</si>
  <si>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</si>
  <si>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</si>
  <si>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</si>
  <si>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</si>
  <si>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</si>
  <si>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</si>
  <si>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</si>
  <si>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</si>
  <si>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</si>
  <si>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</si>
  <si>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</si>
  <si>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</si>
  <si>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</si>
  <si>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</si>
  <si>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</si>
  <si>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</si>
  <si>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</si>
  <si>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</si>
  <si>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</si>
  <si>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</si>
  <si>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</si>
  <si>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</si>
  <si>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</si>
  <si>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</si>
  <si>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</si>
  <si>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</si>
  <si>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</si>
  <si>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</si>
  <si>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</si>
  <si>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</si>
  <si>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</si>
  <si>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</si>
  <si>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</si>
  <si>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</si>
  <si>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</si>
  <si>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</si>
  <si>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</si>
  <si>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</si>
  <si>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</si>
  <si>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</si>
  <si>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</si>
  <si>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</si>
  <si>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</si>
  <si>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</si>
  <si>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</si>
  <si>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</si>
  <si>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</si>
  <si>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</si>
  <si>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</si>
  <si>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</si>
  <si>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</si>
  <si>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</si>
  <si>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</si>
  <si>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</si>
  <si>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</si>
  <si>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</si>
  <si>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</si>
  <si>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</si>
  <si>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</si>
  <si>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</si>
  <si>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</si>
  <si>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</si>
  <si>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</si>
  <si>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</si>
  <si>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</si>
  <si>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</si>
  <si>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</si>
  <si>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</si>
  <si>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</si>
  <si>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</si>
  <si>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</si>
  <si>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</si>
  <si>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</si>
  <si>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</si>
  <si>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</si>
  <si>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</si>
  <si>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</si>
  <si>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</si>
  <si>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</si>
  <si>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</si>
  <si>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</si>
  <si>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</si>
  <si>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</si>
  <si>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</si>
  <si>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</si>
  <si>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</si>
  <si>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</si>
  <si>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</si>
  <si>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</si>
  <si>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</si>
  <si>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</si>
  <si>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</si>
  <si>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</si>
  <si>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</si>
  <si>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</si>
  <si>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</si>
  <si>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</si>
  <si>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</si>
  <si>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</si>
  <si>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</si>
  <si>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</si>
  <si>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</si>
  <si>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</si>
  <si>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</si>
  <si>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</si>
  <si>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</si>
  <si>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</si>
  <si>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</si>
  <si>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</si>
  <si>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</si>
  <si>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</si>
  <si>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</si>
  <si>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</si>
  <si>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</si>
  <si>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</si>
  <si>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</si>
  <si>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</si>
  <si>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</si>
  <si>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</si>
  <si>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</si>
  <si>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</si>
  <si>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</si>
  <si>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</si>
  <si>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</si>
  <si>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</si>
  <si>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</si>
  <si>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</si>
  <si>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</si>
  <si>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</si>
  <si>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</si>
  <si>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</si>
  <si>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</si>
  <si>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</si>
  <si>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</si>
  <si>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</si>
  <si>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</si>
  <si>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</si>
  <si>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</si>
  <si>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</si>
  <si>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</si>
  <si>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</si>
  <si>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</si>
  <si>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</si>
  <si>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</si>
  <si>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</si>
  <si>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</si>
  <si>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</si>
  <si>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</si>
  <si>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</si>
  <si>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</si>
  <si>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</si>
  <si>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</si>
  <si>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</si>
  <si>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</si>
  <si>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</si>
  <si>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</si>
  <si>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</si>
  <si>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</si>
  <si>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</si>
  <si>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</si>
  <si>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</si>
  <si>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</si>
  <si>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</si>
  <si>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</si>
  <si>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</si>
  <si>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</si>
  <si>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</si>
  <si>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</si>
  <si>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</si>
  <si>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</si>
  <si>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</si>
  <si>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</si>
  <si>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</si>
  <si>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</si>
  <si>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</si>
  <si>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</si>
  <si>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</si>
  <si>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</si>
  <si>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</si>
  <si>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</si>
  <si>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</si>
  <si>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</si>
  <si>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</si>
  <si>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</si>
  <si>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</si>
  <si>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</si>
  <si>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</si>
  <si>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</si>
  <si>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</si>
  <si>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</si>
  <si>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</si>
  <si>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</si>
  <si>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</si>
  <si>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</si>
  <si>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</si>
  <si>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</si>
  <si>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</si>
  <si>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</si>
  <si>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</si>
  <si>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</si>
  <si>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</si>
  <si>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</si>
  <si>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</si>
  <si>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</si>
  <si>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</si>
  <si>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</si>
  <si>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</si>
  <si>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</si>
  <si>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</si>
  <si>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</si>
  <si>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</si>
  <si>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</si>
  <si>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</si>
  <si>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</si>
  <si>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</si>
  <si>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</si>
  <si>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</si>
  <si>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</si>
  <si>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</si>
  <si>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</si>
  <si>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</si>
  <si>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</si>
  <si>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</si>
  <si>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</si>
  <si>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</si>
  <si>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</si>
  <si>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</si>
  <si>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</si>
  <si>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</si>
  <si>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</si>
  <si>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</si>
  <si>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</si>
  <si>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</si>
  <si>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</si>
  <si>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</si>
  <si>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</si>
  <si>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</si>
  <si>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</si>
  <si>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</si>
  <si>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</si>
  <si>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</si>
  <si>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</si>
  <si>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</si>
  <si>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</si>
  <si>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</si>
  <si>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</si>
  <si>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</si>
  <si>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</si>
  <si>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</si>
  <si>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</si>
  <si>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</si>
  <si>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</si>
  <si>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</si>
  <si>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</si>
  <si>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</si>
  <si>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</si>
  <si>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</si>
  <si>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</si>
  <si>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</si>
  <si>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</si>
  <si>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</si>
  <si>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</si>
  <si>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</si>
  <si>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</si>
  <si>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</si>
  <si>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</si>
  <si>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</si>
  <si>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</si>
  <si>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</si>
  <si>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</si>
  <si>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</si>
  <si>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</si>
  <si>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</si>
  <si>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</si>
  <si>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</si>
  <si>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</si>
  <si>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</si>
  <si>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</si>
  <si>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</si>
  <si>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</si>
  <si>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</si>
  <si>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</si>
  <si>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</si>
  <si>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</si>
  <si>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</si>
  <si>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</si>
  <si>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</si>
  <si>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</si>
  <si>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</si>
  <si>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</si>
  <si>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</si>
  <si>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</si>
  <si>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</si>
  <si>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</si>
  <si>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</si>
  <si>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</si>
  <si>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</si>
  <si>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</si>
  <si>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</si>
  <si>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</si>
  <si>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</si>
  <si>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</si>
  <si>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</si>
  <si>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</si>
  <si>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</si>
  <si>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</si>
  <si>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</si>
  <si>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</si>
  <si>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</si>
  <si>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</si>
  <si>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</si>
  <si>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</si>
  <si>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</si>
  <si>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</si>
  <si>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</si>
  <si>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</si>
  <si>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</si>
  <si>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</si>
  <si>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</si>
  <si>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</si>
  <si>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</si>
  <si>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</si>
  <si>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</si>
  <si>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</si>
  <si>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</si>
  <si>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</si>
  <si>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</si>
  <si>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</si>
  <si>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</si>
  <si>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</si>
  <si>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</si>
  <si>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</si>
  <si>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</si>
  <si>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</si>
  <si>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</si>
  <si>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</si>
  <si>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</si>
  <si>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</si>
  <si>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</si>
  <si>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</si>
  <si>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</si>
  <si>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</si>
  <si>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</si>
  <si>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</si>
  <si>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</si>
  <si>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</si>
  <si>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</si>
  <si>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</si>
  <si>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</si>
  <si>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</si>
  <si>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</si>
  <si>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</si>
  <si>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</si>
  <si>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</si>
  <si>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</si>
  <si>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</si>
  <si>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</si>
  <si>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</si>
  <si>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</si>
  <si>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</si>
  <si>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</si>
  <si>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</si>
  <si>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</si>
  <si>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</si>
  <si>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</si>
  <si>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</si>
  <si>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</si>
  <si>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</si>
  <si>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</si>
  <si>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</si>
  <si>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</si>
  <si>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</si>
  <si>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</si>
  <si>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</si>
  <si>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</si>
  <si>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</si>
  <si>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</si>
  <si>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</si>
  <si>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</si>
  <si>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</si>
  <si>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</si>
  <si>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</si>
  <si>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</si>
  <si>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</si>
  <si>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</si>
  <si>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</si>
  <si>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</si>
  <si>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</si>
  <si>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</si>
  <si>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</si>
  <si>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</si>
  <si>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</si>
  <si>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</si>
  <si>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</si>
  <si>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</si>
  <si>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</si>
  <si>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</si>
  <si>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</si>
  <si>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</si>
  <si>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</si>
  <si>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</si>
  <si>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</si>
  <si>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</si>
  <si>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</si>
  <si>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</si>
  <si>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</si>
  <si>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</si>
  <si>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</si>
  <si>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</si>
  <si>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</si>
  <si>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</si>
  <si>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</si>
  <si>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</si>
  <si>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</si>
  <si>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</si>
  <si>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</si>
  <si>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</si>
  <si>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</si>
  <si>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</si>
  <si>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</si>
  <si>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</si>
  <si>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</si>
  <si>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</si>
  <si>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</si>
  <si>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</si>
  <si>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</si>
  <si>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</si>
  <si>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</si>
  <si>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</si>
  <si>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</si>
  <si>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</si>
  <si>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</si>
  <si>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</si>
  <si>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</si>
  <si>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</si>
  <si>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</si>
  <si>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</si>
  <si>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</si>
  <si>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</si>
  <si>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</si>
  <si>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</si>
  <si>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</si>
  <si>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</si>
  <si>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</si>
  <si>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</si>
  <si>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</si>
  <si>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</si>
  <si>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</si>
  <si>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</si>
  <si>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</si>
  <si>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</si>
  <si>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</si>
  <si>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</si>
  <si>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</si>
  <si>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</si>
  <si>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</si>
  <si>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</si>
  <si>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</si>
  <si>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</si>
  <si>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</si>
  <si>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</si>
  <si>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</si>
  <si>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</si>
  <si>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</si>
  <si>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</si>
  <si>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</si>
  <si>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</si>
  <si>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</si>
  <si>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</si>
  <si>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</si>
  <si>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</si>
  <si>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</si>
  <si>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</si>
  <si>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</si>
  <si>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</si>
  <si>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</si>
  <si>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</si>
  <si>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</si>
  <si>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</si>
  <si>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</si>
  <si>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</si>
  <si>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</si>
  <si>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</si>
  <si>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</si>
  <si>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</si>
  <si>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</si>
  <si>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</si>
  <si>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</si>
  <si>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</si>
  <si>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</si>
  <si>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</si>
  <si>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</si>
  <si>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</si>
  <si>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</si>
  <si>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</si>
  <si>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</si>
  <si>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</si>
  <si>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</si>
  <si>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</si>
  <si>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</si>
  <si>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</si>
  <si>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</si>
  <si>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</si>
  <si>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</si>
  <si>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</si>
  <si>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</si>
  <si>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</si>
  <si>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</si>
  <si>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</si>
  <si>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</si>
  <si>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</si>
  <si>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</si>
  <si>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</si>
  <si>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</si>
  <si>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</si>
  <si>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</si>
  <si>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</si>
  <si>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</si>
  <si>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</si>
  <si>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</si>
  <si>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</si>
  <si>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</si>
  <si>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</si>
  <si>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</si>
  <si>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</si>
  <si>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</si>
  <si>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</si>
  <si>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</si>
  <si>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</si>
  <si>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</si>
  <si>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</si>
  <si>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</si>
  <si>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</si>
  <si>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</si>
  <si>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</si>
  <si>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</si>
  <si>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</si>
  <si>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</si>
  <si>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</si>
  <si>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</si>
  <si>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</si>
  <si>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</si>
  <si>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</si>
  <si>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</si>
  <si>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</si>
  <si>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</si>
  <si>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</si>
  <si>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</si>
  <si>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</si>
  <si>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</si>
  <si>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</si>
  <si>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</si>
  <si>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</si>
  <si>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</si>
  <si>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</si>
  <si>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</si>
  <si>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</si>
  <si>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</si>
  <si>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</si>
  <si>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</si>
  <si>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</si>
  <si>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</si>
  <si>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</si>
  <si>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</si>
  <si>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</si>
  <si>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</si>
  <si>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</si>
  <si>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</si>
  <si>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</si>
  <si>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</si>
  <si>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</si>
  <si>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</si>
  <si>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</si>
  <si>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</si>
  <si>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</si>
  <si>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</si>
  <si>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</si>
  <si>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</si>
  <si>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</si>
  <si>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</si>
  <si>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</si>
  <si>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</si>
  <si>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</si>
  <si>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</si>
  <si>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</si>
  <si>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</si>
  <si>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</si>
  <si>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</si>
  <si>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</si>
  <si>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</si>
  <si>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</si>
  <si>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</si>
  <si>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</si>
  <si>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</si>
  <si>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</si>
  <si>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</si>
  <si>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</si>
  <si>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</si>
  <si>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</si>
  <si>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</si>
  <si>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</si>
  <si>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</si>
  <si>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</si>
  <si>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</si>
  <si>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</si>
  <si>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</si>
  <si>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</si>
  <si>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</si>
  <si>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</si>
  <si>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</si>
  <si>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</si>
  <si>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</si>
  <si>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</si>
  <si>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</si>
  <si>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</si>
  <si>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</si>
  <si>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</si>
  <si>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</si>
  <si>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</si>
  <si>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</si>
  <si>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</si>
  <si>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</si>
  <si>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</si>
  <si>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</si>
  <si>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</si>
  <si>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</si>
  <si>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</si>
  <si>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</si>
  <si>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</si>
  <si>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</si>
  <si>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</si>
  <si>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</si>
  <si>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</si>
  <si>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</si>
  <si>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</si>
  <si>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</si>
  <si>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</si>
  <si>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</si>
  <si>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</si>
  <si>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</si>
  <si>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</si>
  <si>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</si>
  <si>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</si>
  <si>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</si>
  <si>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</si>
  <si>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</si>
  <si>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</si>
  <si>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</si>
  <si>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</si>
  <si>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</si>
  <si>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</si>
  <si>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</si>
  <si>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</si>
  <si>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</si>
  <si>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</si>
  <si>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</si>
  <si>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</si>
  <si>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</si>
  <si>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</si>
  <si>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</si>
  <si>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</si>
  <si>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</si>
  <si>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</si>
  <si>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</si>
  <si>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</si>
  <si>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</si>
  <si>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</si>
  <si>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</si>
  <si>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</si>
  <si>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</si>
  <si>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</si>
  <si>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</si>
  <si>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</si>
  <si>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</si>
  <si>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</si>
  <si>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</si>
  <si>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</si>
  <si>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</si>
  <si>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</si>
  <si>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</si>
  <si>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</si>
  <si>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</si>
  <si>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</si>
  <si>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</si>
  <si>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</si>
  <si>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</si>
  <si>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</si>
  <si>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</si>
  <si>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</si>
  <si>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</si>
  <si>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</si>
  <si>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</si>
  <si>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</si>
  <si>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</si>
  <si>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</si>
  <si>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</si>
  <si>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</si>
  <si>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</si>
  <si>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</si>
  <si>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</si>
  <si>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</si>
  <si>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</si>
  <si>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</si>
  <si>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</si>
  <si>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</si>
  <si>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</si>
  <si>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</si>
  <si>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</si>
  <si>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</si>
  <si>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</si>
  <si>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</si>
  <si>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</si>
  <si>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</si>
  <si>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</si>
  <si>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</si>
  <si>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</si>
  <si>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</si>
  <si>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</si>
  <si>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</si>
  <si>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</si>
  <si>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</si>
  <si>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</si>
  <si>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</si>
  <si>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</si>
  <si>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</si>
  <si>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</si>
  <si>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</si>
  <si>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</si>
  <si>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</si>
  <si>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</si>
  <si>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</si>
  <si>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</si>
  <si>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</si>
  <si>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</si>
  <si>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</si>
  <si>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</si>
  <si>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</si>
  <si>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</si>
  <si>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</si>
  <si>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</si>
  <si>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</si>
  <si>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</si>
  <si>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</si>
  <si>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</si>
  <si>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</si>
  <si>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</si>
  <si>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</si>
  <si>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</si>
  <si>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</si>
  <si>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</si>
  <si>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</si>
  <si>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</si>
  <si>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</si>
  <si>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</si>
  <si>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</si>
  <si>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</si>
  <si>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</si>
  <si>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</si>
  <si>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</si>
  <si>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</si>
  <si>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</si>
  <si>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</si>
  <si>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</si>
  <si>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</si>
  <si>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</si>
  <si>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</si>
  <si>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</si>
  <si>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</si>
  <si>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</si>
  <si>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</si>
  <si>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</si>
  <si>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</si>
  <si>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</si>
  <si>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</si>
  <si>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</si>
  <si>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</si>
  <si>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</si>
  <si>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</si>
  <si>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</si>
  <si>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</si>
  <si>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</si>
  <si>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</si>
  <si>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</si>
  <si>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</si>
  <si>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</si>
  <si>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</si>
  <si>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</si>
  <si>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</si>
  <si>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</si>
  <si>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</si>
  <si>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</si>
  <si>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</si>
  <si>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</si>
  <si>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</si>
  <si>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</si>
  <si>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</si>
  <si>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</si>
  <si>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</si>
  <si>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</si>
  <si>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</si>
  <si>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</si>
  <si>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</si>
  <si>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</si>
  <si>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</si>
  <si>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</si>
  <si>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</si>
  <si>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</si>
  <si>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</si>
  <si>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</si>
  <si>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</si>
  <si>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</si>
  <si>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</si>
  <si>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</si>
  <si>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</si>
  <si>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</si>
  <si>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</si>
  <si>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</si>
  <si>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</si>
  <si>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</si>
  <si>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</si>
  <si>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</si>
  <si>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</si>
  <si>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</si>
  <si>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</si>
  <si>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</si>
  <si>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</si>
  <si>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</si>
  <si>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</si>
  <si>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</si>
  <si>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</si>
  <si>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</si>
  <si>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</si>
  <si>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</si>
  <si>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</si>
  <si>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</si>
  <si>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</si>
  <si>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</si>
  <si>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</si>
  <si>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</si>
  <si>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</si>
  <si>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</si>
  <si>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</si>
  <si>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</si>
  <si>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</si>
  <si>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</si>
  <si>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</si>
  <si>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</si>
  <si>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</si>
  <si>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</si>
  <si>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</si>
  <si>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</si>
  <si>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</si>
  <si>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</si>
  <si>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</si>
  <si>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</si>
  <si>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</si>
  <si>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</si>
  <si>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</si>
  <si>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</si>
  <si>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</si>
  <si>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</si>
  <si>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</si>
  <si>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</si>
  <si>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</si>
  <si>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</si>
  <si>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</si>
  <si>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</si>
  <si>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</si>
  <si>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</si>
  <si>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</si>
  <si>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</si>
  <si>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</si>
  <si>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</si>
  <si>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</si>
  <si>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</si>
  <si>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</si>
  <si>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</si>
  <si>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</si>
  <si>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</si>
  <si>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</si>
  <si>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</si>
  <si>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</si>
  <si>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</si>
  <si>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</si>
  <si>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</si>
  <si>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</si>
  <si>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</si>
  <si>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</si>
  <si>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</si>
  <si>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</si>
  <si>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</si>
  <si>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</si>
  <si>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</si>
  <si>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</si>
  <si>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</si>
  <si>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</si>
  <si>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</si>
  <si>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</si>
  <si>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</si>
  <si>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</si>
  <si>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</si>
  <si>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</si>
  <si>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</si>
  <si>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</si>
  <si>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</si>
  <si>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</si>
  <si>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</si>
  <si>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</si>
  <si>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</si>
  <si>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</si>
  <si>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</si>
  <si>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</si>
  <si>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</si>
  <si>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</si>
  <si>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</si>
  <si>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</si>
  <si>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</si>
  <si>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</si>
  <si>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</si>
  <si>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</si>
  <si>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</si>
  <si>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</si>
  <si>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</si>
  <si>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</si>
  <si>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</si>
  <si>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</si>
  <si>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</si>
  <si>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</si>
  <si>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</si>
  <si>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</si>
  <si>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</si>
  <si>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</si>
  <si>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</si>
  <si>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</si>
  <si>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</si>
  <si>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</si>
  <si>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</si>
  <si>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</si>
  <si>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</si>
  <si>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</si>
  <si>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</si>
  <si>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</si>
  <si>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</si>
  <si>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</si>
  <si>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</si>
  <si>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</si>
  <si>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</si>
  <si>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</si>
  <si>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</si>
  <si>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</si>
  <si>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</si>
  <si>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</si>
  <si>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</si>
  <si>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</si>
  <si>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</si>
  <si>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</si>
  <si>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</si>
  <si>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</si>
  <si>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</si>
  <si>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</si>
  <si>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</si>
  <si>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</si>
  <si>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</si>
  <si>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</si>
  <si>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</si>
  <si>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</si>
  <si>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</si>
  <si>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</si>
  <si>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</si>
  <si>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</si>
  <si>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</si>
  <si>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</si>
  <si>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</si>
  <si>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</si>
  <si>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</si>
  <si>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</si>
  <si>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</si>
  <si>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</si>
  <si>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</si>
  <si>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</si>
  <si>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</si>
  <si>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</si>
  <si>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</si>
  <si>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</si>
  <si>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</si>
  <si>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</si>
  <si>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</si>
  <si>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</si>
  <si>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</si>
  <si>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</si>
  <si>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</si>
  <si>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</si>
  <si>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</si>
  <si>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</si>
  <si>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</si>
  <si>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</si>
  <si>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</si>
  <si>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</si>
  <si>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</si>
  <si>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</si>
  <si>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</si>
  <si>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</si>
  <si>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</si>
  <si>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</si>
  <si>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</si>
  <si>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</si>
  <si>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</si>
  <si>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</si>
  <si>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</si>
  <si>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</si>
  <si>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</si>
  <si>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</si>
  <si>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</si>
  <si>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</si>
  <si>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</si>
  <si>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</si>
  <si>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</si>
  <si>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</si>
  <si>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</si>
  <si>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</si>
  <si>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</si>
  <si>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</si>
  <si>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</si>
  <si>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</si>
  <si>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</si>
  <si>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</si>
  <si>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</si>
  <si>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</si>
  <si>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</si>
  <si>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</si>
  <si>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</si>
  <si>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</si>
  <si>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</si>
  <si>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</si>
  <si>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</si>
  <si>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</si>
  <si>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</si>
  <si>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</si>
  <si>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</si>
  <si>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</si>
  <si>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</si>
  <si>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</si>
  <si>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</si>
  <si>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</si>
  <si>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</si>
  <si>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</si>
  <si>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</si>
  <si>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</si>
  <si>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</si>
  <si>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</si>
  <si>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</si>
  <si>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</si>
  <si>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</si>
  <si>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</si>
  <si>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</si>
  <si>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</si>
  <si>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</si>
  <si>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</si>
  <si>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</si>
  <si>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</si>
  <si>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</si>
  <si>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</si>
  <si>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</si>
  <si>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</si>
  <si>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</si>
  <si>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</si>
  <si>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</si>
  <si>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</si>
  <si>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</si>
  <si>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</si>
  <si>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</si>
  <si>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</si>
  <si>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</si>
  <si>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</si>
  <si>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</si>
  <si>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</si>
  <si>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</si>
  <si>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</si>
  <si>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</si>
  <si>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</si>
  <si>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</si>
  <si>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</si>
  <si>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</si>
  <si>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</si>
  <si>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</si>
  <si>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</si>
  <si>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</si>
  <si>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</si>
  <si>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</si>
  <si>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</si>
  <si>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</si>
  <si>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</si>
  <si>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</si>
  <si>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</si>
  <si>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</si>
  <si>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</si>
  <si>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</si>
  <si>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</si>
  <si>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</si>
  <si>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</si>
  <si>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</si>
  <si>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</si>
  <si>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</si>
  <si>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</si>
  <si>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</si>
  <si>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</si>
  <si>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</si>
  <si>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</si>
  <si>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</si>
  <si>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</si>
  <si>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</si>
  <si>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</si>
  <si>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</si>
  <si>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</si>
  <si>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</si>
  <si>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</si>
  <si>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</si>
  <si>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</si>
  <si>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</si>
  <si>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</si>
  <si>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</si>
  <si>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</si>
  <si>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</si>
  <si>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</si>
  <si>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</si>
  <si>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</si>
  <si>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</si>
  <si>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</si>
  <si>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</si>
  <si>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</si>
  <si>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</si>
  <si>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</si>
  <si>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</si>
  <si>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</si>
  <si>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</si>
  <si>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</si>
  <si>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</si>
  <si>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</si>
  <si>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</si>
  <si>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</si>
  <si>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</si>
  <si>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</si>
  <si>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</si>
  <si>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</si>
  <si>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</si>
  <si>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</si>
  <si>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</si>
  <si>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</si>
  <si>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</si>
  <si>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</si>
  <si>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</si>
  <si>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</si>
  <si>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</si>
  <si>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</si>
  <si>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</si>
  <si>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</si>
  <si>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</si>
  <si>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</si>
  <si>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</si>
  <si>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</si>
  <si>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</si>
  <si>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</si>
  <si>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</si>
  <si>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</si>
  <si>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</si>
  <si>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</si>
  <si>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</si>
  <si>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</si>
  <si>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</si>
  <si>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</si>
  <si>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</si>
  <si>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</si>
  <si>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</si>
  <si>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</si>
  <si>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</si>
  <si>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</si>
  <si>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</si>
  <si>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</si>
  <si>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</si>
  <si>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</si>
  <si>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</si>
  <si>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</si>
  <si>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</si>
  <si>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</si>
  <si>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</si>
  <si>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</si>
  <si>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</si>
  <si>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</si>
  <si>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</si>
  <si>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</si>
  <si>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</si>
  <si>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</si>
  <si>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</si>
  <si>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</si>
  <si>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</si>
  <si>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</si>
  <si>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</si>
  <si>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</si>
  <si>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</si>
  <si>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</si>
  <si>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</si>
  <si>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</si>
  <si>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</si>
  <si>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</si>
  <si>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</si>
  <si>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</si>
  <si>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</si>
  <si>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</si>
  <si>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</si>
  <si>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</si>
  <si>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</si>
  <si>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</si>
  <si>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</si>
  <si>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</si>
  <si>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</si>
  <si>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</si>
  <si>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</si>
  <si>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</si>
  <si>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</si>
  <si>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</si>
  <si>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</si>
  <si>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</si>
  <si>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</si>
  <si>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</si>
  <si>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</si>
  <si>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</si>
  <si>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</si>
  <si>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</si>
  <si>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</si>
  <si>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</si>
  <si>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</si>
  <si>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</si>
  <si>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</si>
  <si>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</si>
  <si>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</si>
  <si>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</si>
  <si>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</si>
  <si>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</si>
  <si>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</si>
  <si>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</si>
  <si>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</si>
  <si>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</si>
  <si>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</si>
  <si>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</si>
  <si>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</si>
  <si>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</si>
  <si>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</si>
  <si>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</si>
  <si>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</si>
  <si>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</si>
  <si>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</si>
  <si>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</si>
  <si>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</si>
  <si>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</si>
  <si>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</si>
  <si>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</si>
  <si>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</si>
  <si>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</si>
  <si>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</si>
  <si>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</si>
  <si>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</si>
  <si>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</si>
  <si>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</si>
  <si>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</si>
  <si>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</si>
  <si>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</si>
  <si>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</si>
  <si>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</si>
  <si>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</si>
  <si>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</si>
  <si>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</si>
  <si>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</si>
  <si>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</si>
  <si>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</si>
  <si>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</si>
  <si>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</si>
  <si>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</si>
  <si>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</si>
  <si>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</si>
  <si>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</si>
  <si>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</si>
  <si>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</si>
  <si>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</si>
  <si>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</si>
  <si>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</si>
  <si>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</si>
  <si>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</si>
  <si>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</si>
  <si>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</si>
  <si>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</si>
  <si>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</si>
  <si>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</si>
  <si>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</si>
  <si>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</si>
  <si>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</si>
  <si>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</si>
  <si>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</si>
  <si>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</si>
  <si>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</si>
  <si>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</si>
  <si>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</si>
  <si>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</si>
  <si>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</si>
  <si>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</si>
  <si>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</si>
  <si>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</si>
  <si>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</si>
  <si>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</si>
  <si>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</si>
  <si>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</si>
  <si>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</si>
  <si>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</si>
  <si>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</si>
  <si>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</si>
  <si>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</si>
  <si>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</si>
  <si>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</si>
  <si>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</si>
  <si>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</si>
  <si>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</si>
  <si>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</si>
  <si>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</si>
  <si>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</si>
  <si>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</si>
  <si>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</si>
  <si>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</si>
  <si>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</si>
  <si>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</si>
  <si>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</si>
  <si>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</si>
  <si>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</si>
  <si>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</si>
  <si>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</si>
  <si>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</si>
  <si>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</si>
  <si>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</si>
  <si>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</si>
  <si>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</si>
  <si>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</si>
  <si>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</si>
  <si>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</si>
  <si>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</si>
  <si>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</si>
  <si>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</si>
  <si>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</si>
  <si>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</si>
  <si>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</si>
  <si>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</si>
  <si>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</si>
  <si>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</si>
  <si>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</si>
  <si>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</si>
  <si>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</si>
  <si>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</si>
  <si>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</si>
  <si>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</si>
  <si>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</si>
  <si>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</si>
  <si>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</si>
  <si>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</si>
  <si>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</si>
  <si>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</si>
  <si>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</si>
  <si>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</si>
  <si>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</si>
  <si>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</si>
  <si>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</si>
  <si>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</si>
  <si>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</si>
  <si>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</si>
  <si>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</si>
  <si>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</si>
  <si>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</si>
  <si>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</si>
  <si>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</si>
  <si>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</si>
  <si>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</si>
  <si>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</si>
  <si>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</si>
  <si>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</si>
  <si>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</si>
  <si>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</si>
  <si>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</si>
  <si>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</si>
  <si>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</si>
  <si>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</si>
  <si>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</si>
  <si>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</si>
  <si>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</si>
  <si>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</si>
  <si>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</si>
  <si>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</si>
  <si>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</si>
  <si>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</si>
  <si>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</si>
  <si>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</si>
  <si>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</si>
  <si>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</si>
  <si>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</si>
  <si>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</si>
  <si>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</si>
  <si>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</si>
  <si>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</si>
  <si>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</si>
  <si>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</si>
  <si>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</si>
  <si>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</si>
  <si>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</si>
  <si>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</si>
  <si>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</si>
  <si>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</si>
  <si>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</si>
  <si>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</si>
  <si>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</si>
  <si>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</si>
  <si>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</si>
  <si>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</si>
  <si>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</si>
  <si>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</si>
  <si>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</si>
  <si>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</si>
  <si>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</si>
  <si>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</si>
  <si>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</si>
  <si>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</si>
  <si>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</si>
  <si>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</si>
  <si>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</si>
  <si>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</si>
  <si>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</si>
  <si>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</si>
  <si>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</si>
  <si>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</si>
  <si>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</si>
  <si>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</si>
  <si>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</si>
  <si>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</si>
  <si>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</si>
  <si>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</si>
  <si>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</si>
  <si>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</si>
  <si>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</si>
  <si>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</si>
  <si>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</si>
  <si>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</si>
  <si>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</si>
  <si>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</si>
  <si>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</si>
  <si>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</si>
  <si>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</si>
  <si>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</si>
  <si>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</si>
  <si>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</si>
  <si>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</si>
  <si>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</si>
  <si>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</si>
  <si>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</si>
  <si>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</si>
  <si>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</si>
  <si>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</si>
  <si>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</si>
  <si>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</si>
  <si>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</si>
  <si>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</si>
  <si>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</si>
  <si>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</si>
  <si>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</si>
  <si>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</si>
  <si>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</si>
  <si>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</si>
  <si>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</si>
  <si>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</si>
  <si>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</si>
  <si>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</si>
  <si>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</si>
  <si>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</si>
  <si>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</si>
  <si>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</si>
  <si>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</si>
  <si>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</si>
  <si>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</si>
  <si>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</si>
  <si>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</si>
  <si>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</si>
  <si>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</si>
  <si>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</si>
  <si>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</si>
  <si>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</si>
  <si>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</si>
  <si>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</si>
  <si>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</si>
  <si>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</si>
  <si>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</si>
  <si>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</si>
  <si>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</si>
  <si>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</si>
  <si>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</si>
  <si>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</si>
  <si>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</si>
  <si>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</si>
  <si>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</si>
  <si>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</si>
  <si>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</si>
  <si>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</si>
  <si>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</si>
  <si>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</si>
  <si>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</si>
  <si>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</si>
  <si>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</si>
  <si>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</si>
  <si>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</si>
  <si>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</si>
  <si>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</si>
  <si>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</si>
  <si>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</si>
  <si>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</si>
  <si>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</si>
  <si>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</si>
  <si>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</si>
  <si>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</si>
  <si>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</si>
  <si>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</si>
  <si>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</si>
  <si>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</si>
  <si>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</si>
  <si>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</si>
  <si>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</si>
  <si>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</si>
  <si>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</si>
  <si>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</si>
  <si>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</si>
  <si>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</si>
  <si>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</si>
  <si>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</si>
  <si>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</si>
  <si>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</si>
  <si>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</si>
  <si>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</si>
  <si>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</si>
  <si>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</si>
  <si>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</si>
  <si>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</si>
  <si>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</si>
  <si>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</si>
  <si>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</si>
  <si>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</si>
  <si>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</si>
  <si>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</si>
  <si>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</si>
  <si>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</si>
  <si>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</si>
  <si>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</si>
  <si>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</si>
  <si>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</si>
  <si>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</si>
  <si>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</si>
  <si>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</si>
  <si>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</si>
  <si>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</si>
  <si>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</si>
  <si>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</si>
  <si>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</si>
  <si>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</si>
  <si>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</si>
  <si>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</si>
  <si>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</si>
  <si>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</si>
  <si>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</si>
  <si>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</si>
  <si>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</si>
  <si>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</si>
  <si>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</si>
  <si>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</si>
  <si>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</si>
  <si>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</si>
  <si>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</si>
  <si>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</si>
  <si>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</si>
  <si>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</si>
  <si>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</si>
  <si>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</si>
  <si>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</si>
  <si>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</si>
  <si>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</si>
  <si>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</si>
  <si>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</si>
  <si>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</si>
  <si>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</si>
  <si>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</si>
  <si>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</si>
  <si>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</si>
  <si>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</si>
  <si>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</si>
  <si>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</si>
  <si>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</si>
  <si>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</si>
  <si>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</si>
  <si>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</si>
  <si>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</si>
  <si>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</si>
  <si>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</si>
  <si>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</si>
  <si>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</si>
  <si>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</si>
  <si>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</si>
  <si>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</si>
  <si>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</si>
  <si>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</si>
  <si>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</si>
  <si>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</si>
  <si>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</si>
  <si>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</si>
  <si>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</si>
  <si>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</si>
  <si>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</si>
  <si>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</si>
  <si>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</si>
  <si>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</si>
  <si>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</si>
  <si>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</si>
  <si>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</si>
  <si>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</si>
  <si>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</si>
  <si>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</si>
  <si>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</si>
  <si>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</si>
  <si>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</si>
  <si>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</si>
  <si>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</si>
  <si>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</si>
  <si>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</si>
  <si>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</si>
  <si>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</si>
  <si>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</si>
  <si>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</si>
  <si>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</si>
  <si>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</si>
  <si>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</si>
  <si>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</si>
  <si>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</si>
  <si>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</si>
  <si>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</si>
  <si>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</si>
  <si>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</si>
  <si>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</si>
  <si>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</si>
  <si>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</si>
  <si>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</si>
  <si>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</si>
  <si>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</si>
  <si>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</si>
  <si>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</si>
  <si>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</si>
  <si>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</si>
  <si>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</si>
  <si>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</si>
  <si>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</si>
  <si>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</si>
  <si>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</si>
  <si>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</si>
  <si>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</si>
  <si>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</si>
  <si>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</si>
  <si>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</si>
  <si>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</si>
  <si>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</si>
  <si>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</si>
  <si>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</si>
  <si>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</si>
  <si>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</si>
  <si>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</si>
  <si>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</si>
  <si>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</si>
  <si>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</si>
  <si>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</si>
  <si>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</si>
  <si>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</si>
  <si>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</si>
  <si>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</si>
  <si>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</si>
  <si>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</si>
  <si>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</si>
  <si>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</si>
  <si>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</si>
  <si>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</si>
  <si>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</si>
  <si>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</si>
  <si>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</si>
  <si>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</si>
  <si>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</si>
  <si>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</si>
  <si>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</si>
  <si>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</si>
  <si>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</si>
  <si>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</si>
  <si>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</si>
  <si>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</si>
  <si>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</si>
  <si>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</si>
  <si>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</si>
  <si>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</si>
  <si>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</si>
  <si>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</si>
  <si>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</si>
  <si>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</si>
  <si>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</si>
  <si>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</si>
  <si>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</si>
  <si>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</si>
  <si>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</si>
  <si>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</si>
  <si>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</si>
  <si>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</si>
  <si>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</si>
  <si>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</si>
  <si>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</si>
  <si>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</si>
  <si>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</si>
  <si>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</si>
  <si>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</si>
  <si>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</si>
  <si>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</si>
  <si>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</si>
  <si>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</si>
  <si>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</si>
  <si>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</si>
  <si>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</si>
  <si>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</si>
  <si>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</si>
  <si>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</si>
  <si>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</si>
  <si>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</si>
  <si>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</si>
  <si>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</si>
  <si>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</si>
  <si>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</si>
  <si>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</si>
  <si>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</si>
  <si>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</si>
  <si>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</si>
  <si>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</si>
  <si>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</si>
  <si>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</si>
  <si>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</si>
  <si>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</si>
  <si>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</si>
  <si>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</si>
  <si>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</si>
  <si>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</si>
  <si>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</si>
  <si>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</si>
  <si>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</si>
  <si>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</si>
  <si>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</si>
  <si>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</si>
  <si>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</si>
  <si>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</si>
  <si>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</si>
  <si>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</si>
  <si>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</si>
  <si>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</si>
  <si>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</si>
  <si>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</si>
  <si>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</si>
  <si>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</si>
  <si>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</si>
  <si>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</si>
  <si>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</si>
  <si>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</si>
  <si>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</si>
  <si>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</si>
  <si>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</si>
  <si>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</si>
  <si>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</si>
  <si>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</si>
  <si>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</si>
  <si>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</si>
  <si>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</si>
  <si>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</si>
  <si>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</si>
  <si>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</si>
  <si>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</si>
  <si>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</si>
  <si>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</si>
  <si>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</si>
  <si>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</si>
  <si>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</si>
  <si>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</si>
  <si>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</si>
  <si>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</si>
  <si>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</si>
  <si>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</si>
  <si>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</si>
  <si>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</si>
  <si>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</si>
  <si>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</si>
  <si>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</si>
  <si>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</si>
  <si>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</si>
  <si>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</si>
  <si>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</si>
  <si>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</si>
  <si>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</si>
  <si>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</si>
  <si>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</si>
  <si>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</si>
  <si>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</si>
  <si>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</si>
  <si>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</si>
  <si>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</si>
  <si>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</si>
  <si>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</si>
  <si>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</si>
  <si>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</si>
  <si>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</si>
  <si>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</si>
  <si>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</si>
  <si>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</si>
  <si>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</si>
  <si>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</si>
  <si>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</si>
  <si>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</si>
  <si>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</si>
  <si>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</si>
  <si>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</si>
  <si>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</si>
  <si>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</si>
  <si>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</si>
  <si>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</si>
  <si>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</si>
  <si>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</si>
  <si>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</si>
  <si>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</si>
  <si>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</si>
  <si>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</si>
  <si>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</si>
  <si>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</si>
  <si>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</si>
  <si>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</si>
  <si>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</si>
  <si>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</si>
  <si>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</si>
  <si>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</si>
  <si>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</si>
  <si>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</si>
  <si>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</si>
  <si>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</si>
  <si>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</si>
  <si>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</si>
  <si>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</si>
  <si>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</si>
  <si>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</si>
  <si>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</si>
  <si>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</si>
  <si>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</si>
  <si>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</si>
  <si>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</si>
  <si>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</si>
  <si>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</si>
  <si>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</si>
  <si>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</si>
  <si>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</si>
  <si>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</si>
  <si>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</si>
  <si>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</si>
  <si>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</si>
  <si>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</si>
  <si>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</si>
  <si>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</si>
  <si>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</si>
  <si>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</si>
  <si>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</si>
  <si>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</si>
  <si>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</si>
  <si>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</si>
  <si>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</si>
  <si>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</si>
  <si>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</si>
  <si>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</si>
  <si>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</si>
  <si>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</si>
  <si>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</si>
  <si>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</si>
  <si>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</si>
  <si>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</si>
  <si>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</si>
  <si>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</si>
  <si>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</si>
  <si>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</si>
  <si>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</si>
  <si>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</si>
  <si>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</si>
  <si>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</si>
  <si>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</si>
  <si>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</si>
  <si>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</si>
  <si>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</si>
  <si>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</si>
  <si>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</si>
  <si>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</si>
  <si>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</si>
  <si>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</si>
  <si>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</si>
  <si>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</si>
  <si>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</si>
  <si>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</si>
  <si>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</si>
  <si>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</si>
  <si>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</si>
  <si>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</si>
  <si>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</si>
  <si>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</si>
  <si>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</si>
  <si>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</si>
  <si>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</si>
  <si>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</si>
  <si>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</si>
  <si>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</si>
  <si>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</si>
  <si>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</si>
  <si>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</si>
  <si>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</si>
  <si>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</si>
  <si>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</si>
  <si>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</si>
  <si>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</si>
  <si>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</si>
  <si>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</si>
  <si>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</si>
  <si>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</si>
  <si>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</si>
  <si>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</si>
  <si>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</si>
  <si>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</si>
  <si>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</si>
  <si>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</si>
  <si>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</si>
  <si>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</si>
  <si>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</si>
  <si>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</si>
  <si>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</si>
  <si>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</si>
  <si>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</si>
  <si>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</si>
  <si>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</si>
  <si>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</si>
  <si>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</si>
  <si>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</si>
  <si>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</si>
  <si>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</si>
  <si>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</si>
  <si>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</si>
  <si>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</si>
  <si>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</si>
  <si>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</si>
  <si>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</si>
  <si>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</si>
  <si>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</si>
  <si>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</si>
  <si>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</si>
  <si>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</si>
  <si>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</si>
  <si>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</si>
  <si>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</si>
  <si>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</si>
  <si>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</si>
  <si>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</si>
  <si>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</si>
  <si>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</si>
  <si>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</si>
  <si>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</si>
  <si>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</si>
  <si>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</si>
  <si>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</si>
  <si>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</si>
  <si>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</si>
  <si>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</si>
  <si>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</si>
  <si>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</si>
  <si>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</si>
  <si>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</si>
  <si>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</si>
  <si>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</si>
  <si>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</si>
  <si>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</si>
  <si>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</si>
  <si>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</si>
  <si>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</si>
  <si>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</si>
  <si>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</si>
  <si>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</si>
  <si>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</si>
  <si>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</si>
  <si>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</si>
  <si>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</si>
  <si>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</si>
  <si>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</si>
  <si>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</si>
  <si>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</si>
  <si>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</si>
  <si>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</si>
  <si>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</si>
  <si>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</si>
  <si>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</si>
  <si>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</si>
  <si>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</si>
  <si>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</si>
  <si>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</si>
  <si>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</si>
  <si>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</si>
  <si>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</si>
  <si>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</si>
  <si>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</si>
  <si>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</si>
  <si>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</si>
  <si>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</si>
  <si>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</si>
  <si>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</si>
  <si>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</si>
  <si>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</si>
  <si>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</si>
  <si>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</si>
  <si>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</si>
  <si>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</si>
  <si>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</si>
  <si>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</si>
  <si>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</si>
  <si>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</si>
  <si>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</si>
  <si>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</si>
  <si>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</si>
  <si>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</si>
  <si>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</si>
  <si>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</si>
  <si>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</si>
  <si>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</si>
  <si>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</si>
  <si>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</si>
  <si>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</si>
  <si>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</si>
  <si>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</si>
  <si>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</si>
  <si>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</si>
  <si>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</si>
  <si>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</si>
  <si>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</si>
  <si>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</si>
  <si>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</si>
  <si>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</si>
  <si>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</si>
  <si>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</si>
  <si>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</si>
  <si>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</si>
  <si>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</si>
  <si>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</si>
  <si>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</si>
  <si>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</si>
  <si>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</si>
  <si>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</si>
  <si>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</si>
  <si>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</si>
  <si>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</si>
  <si>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</si>
  <si>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</si>
  <si>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</si>
  <si>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</si>
  <si>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</si>
  <si>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</si>
  <si>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</si>
  <si>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</si>
  <si>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</si>
  <si>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</si>
  <si>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</si>
  <si>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</si>
  <si>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</si>
  <si>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</si>
  <si>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</si>
  <si>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</si>
  <si>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</si>
  <si>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</si>
  <si>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</si>
  <si>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</si>
  <si>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</si>
  <si>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</si>
  <si>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</si>
  <si>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</si>
  <si>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</si>
  <si>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</si>
  <si>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</si>
  <si>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</si>
  <si>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</si>
  <si>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</si>
  <si>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</si>
  <si>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</si>
  <si>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</si>
  <si>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</si>
  <si>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</si>
  <si>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</si>
  <si>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</si>
  <si>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</si>
  <si>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</si>
  <si>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</si>
  <si>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</si>
  <si>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</si>
  <si>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</si>
  <si>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</si>
  <si>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</si>
  <si>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</si>
  <si>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</si>
  <si>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</si>
  <si>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</si>
  <si>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</si>
  <si>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</si>
  <si>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</si>
  <si>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</si>
  <si>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</si>
  <si>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</si>
  <si>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</si>
  <si>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</si>
  <si>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</si>
  <si>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</si>
  <si>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</si>
  <si>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</si>
  <si>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</si>
  <si>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</si>
  <si>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</si>
  <si>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</si>
  <si>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</si>
  <si>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</si>
  <si>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</si>
  <si>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</si>
  <si>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</si>
  <si>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</si>
  <si>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</si>
  <si>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</si>
  <si>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</si>
  <si>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</si>
  <si>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</si>
  <si>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</si>
  <si>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</si>
  <si>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</si>
  <si>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</si>
  <si>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</si>
  <si>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</si>
  <si>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</si>
  <si>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</si>
  <si>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</si>
  <si>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</si>
  <si>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</si>
  <si>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</si>
  <si>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</si>
  <si>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</si>
  <si>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</si>
  <si>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</si>
  <si>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</si>
  <si>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</si>
  <si>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</si>
  <si>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</si>
  <si>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</si>
  <si>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</si>
  <si>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</si>
  <si>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</si>
  <si>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</si>
  <si>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</si>
  <si>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</si>
  <si>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</si>
  <si>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</si>
  <si>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</si>
  <si>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</si>
  <si>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</si>
  <si>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</si>
  <si>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</si>
  <si>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</si>
  <si>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</si>
  <si>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</si>
  <si>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</si>
  <si>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</si>
  <si>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</si>
  <si>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</si>
  <si>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</si>
  <si>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</si>
  <si>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</si>
  <si>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</si>
  <si>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</si>
  <si>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</si>
  <si>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</si>
  <si>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</si>
  <si>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</si>
  <si>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</si>
  <si>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</si>
  <si>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</si>
  <si>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</si>
  <si>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</si>
  <si>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</si>
  <si>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</si>
  <si>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</si>
  <si>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</si>
  <si>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</si>
  <si>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</si>
  <si>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</si>
  <si>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</si>
  <si>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</si>
  <si>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</si>
  <si>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</si>
  <si>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</si>
  <si>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</si>
  <si>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</si>
  <si>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</si>
  <si>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</si>
  <si>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</si>
  <si>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</si>
  <si>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</si>
  <si>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</si>
  <si>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</si>
  <si>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</si>
  <si>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</si>
  <si>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</si>
  <si>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</si>
  <si>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</si>
  <si>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</si>
  <si>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</si>
  <si>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</si>
  <si>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</si>
  <si>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</si>
  <si>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</si>
  <si>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</si>
  <si>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</si>
  <si>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</si>
  <si>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</si>
  <si>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</si>
  <si>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</si>
  <si>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</si>
  <si>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</si>
  <si>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</si>
  <si>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</si>
  <si>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</si>
  <si>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</si>
  <si>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</si>
  <si>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</si>
  <si>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</si>
  <si>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</si>
  <si>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</si>
  <si>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</si>
  <si>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</si>
  <si>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</si>
  <si>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</si>
  <si>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</si>
  <si>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</si>
  <si>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</si>
  <si>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</si>
  <si>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</si>
  <si>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</si>
  <si>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</si>
  <si>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</si>
  <si>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</si>
  <si>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</si>
  <si>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</si>
  <si>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</si>
  <si>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</si>
  <si>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</si>
  <si>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</si>
  <si>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</si>
  <si>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</si>
  <si>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</si>
  <si>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</si>
  <si>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</si>
  <si>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</si>
  <si>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</si>
  <si>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</si>
  <si>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</si>
  <si>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</si>
  <si>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</si>
  <si>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</si>
  <si>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</si>
  <si>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</si>
  <si>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</si>
  <si>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</si>
  <si>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</si>
  <si>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</si>
  <si>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</si>
  <si>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</si>
  <si>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</si>
  <si>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</si>
  <si>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</si>
  <si>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</si>
  <si>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</si>
  <si>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</si>
  <si>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</si>
  <si>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</si>
  <si>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</si>
  <si>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</si>
  <si>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</si>
  <si>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</si>
  <si>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</si>
  <si>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</si>
  <si>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</si>
  <si>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</si>
  <si>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</si>
  <si>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</si>
  <si>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</si>
  <si>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</si>
  <si>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</si>
  <si>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</si>
  <si>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</si>
  <si>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</si>
  <si>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</si>
  <si>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</si>
  <si>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</si>
  <si>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</si>
  <si>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</si>
  <si>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</si>
  <si>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</si>
  <si>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</si>
  <si>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</si>
  <si>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</si>
  <si>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</si>
  <si>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</si>
  <si>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</si>
  <si>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</si>
  <si>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</si>
  <si>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</si>
  <si>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</si>
  <si>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</si>
  <si>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</si>
  <si>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</si>
  <si>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</si>
  <si>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</si>
  <si>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</si>
  <si>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</si>
  <si>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</si>
  <si>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</si>
  <si>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</si>
  <si>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</si>
  <si>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</si>
  <si>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</si>
  <si>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</si>
  <si>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</si>
  <si>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</si>
  <si>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</si>
  <si>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</si>
  <si>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</si>
  <si>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</si>
  <si>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</si>
  <si>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</si>
  <si>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</si>
  <si>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</si>
  <si>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</si>
  <si>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</si>
  <si>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</si>
  <si>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</si>
  <si>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</si>
  <si>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</si>
  <si>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</si>
  <si>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</si>
  <si>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</si>
  <si>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</si>
  <si>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</si>
  <si>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</si>
  <si>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</si>
  <si>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</si>
  <si>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</si>
  <si>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</si>
  <si>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</si>
  <si>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</si>
  <si>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</si>
  <si>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</si>
  <si>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</si>
  <si>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</si>
  <si>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</si>
  <si>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</si>
  <si>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</si>
  <si>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</si>
  <si>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</si>
  <si>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</si>
  <si>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</si>
  <si>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</si>
  <si>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</si>
  <si>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</si>
  <si>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</si>
  <si>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</si>
  <si>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</si>
  <si>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</si>
  <si>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</si>
  <si>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</si>
  <si>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</si>
  <si>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</si>
  <si>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</si>
  <si>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</si>
  <si>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</si>
  <si>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</si>
  <si>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</si>
  <si>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</si>
  <si>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</si>
  <si>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</si>
  <si>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</si>
  <si>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</si>
  <si>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</si>
  <si>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</si>
  <si>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</si>
  <si>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</si>
  <si>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</si>
  <si>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</si>
  <si>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</si>
  <si>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</si>
  <si>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</si>
  <si>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</si>
  <si>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</si>
  <si>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</si>
  <si>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</si>
  <si>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</si>
  <si>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</si>
  <si>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</si>
  <si>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</si>
  <si>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</si>
  <si>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</si>
  <si>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</si>
  <si>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</si>
  <si>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</si>
  <si>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</si>
  <si>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</si>
  <si>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</si>
  <si>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</si>
  <si>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</si>
  <si>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</si>
  <si>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</si>
  <si>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</si>
  <si>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</si>
  <si>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</si>
  <si>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</si>
  <si>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</si>
  <si>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</si>
  <si>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</si>
  <si>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</si>
  <si>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</si>
  <si>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</si>
  <si>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</si>
  <si>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</si>
  <si>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</si>
  <si>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</si>
  <si>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</si>
  <si>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</si>
  <si>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</si>
  <si>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</si>
  <si>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</si>
  <si>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</si>
  <si>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</si>
  <si>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</si>
  <si>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</si>
  <si>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</si>
  <si>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</si>
  <si>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</si>
  <si>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</si>
  <si>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</si>
  <si>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</si>
  <si>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</si>
  <si>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</si>
  <si>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</si>
  <si>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</si>
  <si>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</si>
  <si>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</si>
  <si>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</si>
  <si>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</si>
  <si>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</si>
  <si>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</si>
  <si>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</si>
  <si>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</si>
  <si>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</si>
  <si>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</si>
  <si>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</si>
  <si>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</si>
  <si>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</si>
  <si>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</si>
  <si>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</si>
  <si>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</si>
  <si>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</si>
  <si>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</si>
  <si>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</si>
  <si>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</si>
  <si>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</si>
  <si>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</si>
  <si>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</si>
  <si>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</si>
  <si>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</si>
  <si>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</si>
  <si>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</si>
  <si>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</si>
  <si>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</si>
  <si>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</si>
  <si>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</si>
  <si>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</si>
  <si>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</si>
  <si>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</si>
  <si>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</si>
  <si>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</si>
  <si>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</si>
  <si>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</si>
  <si>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</si>
  <si>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</si>
  <si>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</si>
  <si>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</si>
  <si>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</si>
  <si>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</si>
  <si>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</si>
  <si>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</si>
  <si>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</si>
  <si>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</si>
  <si>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</si>
  <si>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</si>
  <si>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</si>
  <si>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</si>
  <si>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</si>
  <si>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</si>
  <si>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</si>
  <si>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</si>
  <si>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</si>
  <si>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</si>
  <si>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</si>
  <si>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</si>
  <si>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</si>
  <si>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</si>
  <si>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</si>
  <si>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</si>
  <si>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</si>
  <si>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</si>
  <si>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</si>
  <si>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</si>
  <si>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</si>
  <si>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</si>
  <si>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</si>
  <si>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</si>
  <si>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</si>
  <si>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</si>
  <si>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</si>
  <si>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</si>
  <si>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</si>
  <si>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</si>
  <si>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</si>
  <si>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</si>
  <si>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</si>
  <si>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</si>
  <si>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</si>
  <si>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</si>
  <si>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</si>
  <si>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</si>
  <si>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</si>
  <si>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</si>
  <si>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</si>
  <si>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</si>
  <si>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</si>
  <si>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</si>
  <si>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</si>
  <si>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</si>
  <si>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</si>
  <si>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</si>
  <si>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</si>
  <si>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</si>
  <si>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</si>
  <si>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</si>
  <si>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</si>
  <si>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</si>
  <si>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</si>
  <si>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</si>
  <si>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</si>
  <si>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</si>
  <si>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</si>
  <si>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</si>
  <si>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</si>
  <si>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</si>
  <si>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</si>
  <si>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</si>
  <si>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</si>
  <si>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</si>
  <si>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</si>
  <si>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</si>
  <si>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</si>
  <si>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</si>
  <si>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</si>
  <si>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</si>
  <si>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</si>
  <si>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</si>
  <si>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</si>
  <si>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</si>
  <si>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</si>
  <si>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</si>
  <si>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</si>
  <si>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</si>
  <si>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</si>
  <si>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</si>
  <si>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</si>
  <si>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</si>
  <si>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</si>
  <si>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</si>
  <si>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</si>
  <si>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</si>
  <si>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</si>
  <si>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</si>
  <si>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</si>
  <si>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</si>
  <si>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</si>
  <si>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</si>
  <si>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</si>
  <si>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</si>
  <si>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</si>
  <si>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</si>
  <si>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</si>
  <si>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</si>
  <si>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</si>
  <si>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</si>
  <si>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</si>
  <si>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</si>
  <si>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</si>
  <si>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</si>
  <si>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</si>
  <si>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</si>
  <si>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</si>
  <si>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</si>
  <si>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</si>
  <si>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</si>
  <si>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</si>
  <si>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</si>
  <si>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</si>
  <si>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</si>
  <si>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</si>
  <si>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</si>
  <si>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</si>
  <si>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</si>
  <si>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</si>
  <si>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</si>
  <si>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</si>
  <si>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</si>
  <si>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</si>
  <si>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</si>
  <si>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</si>
  <si>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</si>
  <si>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</si>
  <si>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</si>
  <si>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</si>
  <si>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</si>
  <si>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</si>
  <si>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</si>
  <si>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</si>
  <si>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</si>
  <si>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</si>
  <si>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</si>
  <si>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</si>
  <si>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</si>
  <si>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</si>
  <si>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</si>
  <si>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</si>
  <si>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</si>
  <si>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</si>
  <si>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</si>
  <si>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</si>
  <si>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</si>
  <si>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</si>
  <si>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</si>
  <si>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</si>
  <si>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</si>
  <si>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</si>
  <si>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</si>
  <si>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</si>
  <si>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</si>
  <si>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</si>
  <si>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</si>
  <si>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</si>
  <si>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</si>
  <si>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</si>
  <si>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</si>
  <si>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</si>
  <si>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</si>
  <si>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</si>
  <si>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</si>
  <si>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</si>
  <si>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</si>
  <si>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</si>
  <si>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</si>
  <si>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</si>
  <si>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</si>
  <si>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</si>
  <si>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</si>
  <si>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</si>
  <si>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</si>
  <si>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</si>
  <si>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</si>
  <si>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</si>
  <si>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</si>
  <si>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</si>
  <si>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</si>
  <si>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</si>
  <si>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</si>
  <si>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</si>
  <si>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</si>
  <si>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</si>
  <si>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</si>
  <si>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</si>
  <si>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</si>
  <si>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</si>
  <si>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</si>
  <si>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</si>
  <si>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</si>
  <si>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</si>
  <si>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</si>
  <si>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</si>
  <si>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</si>
  <si>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</si>
  <si>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</si>
  <si>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</si>
  <si>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</si>
  <si>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</si>
  <si>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</si>
  <si>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</si>
  <si>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</si>
  <si>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</si>
  <si>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</si>
  <si>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</si>
  <si>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</si>
  <si>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</si>
  <si>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</si>
  <si>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</si>
  <si>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</si>
  <si>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</si>
  <si>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</si>
  <si>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</si>
  <si>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</si>
  <si>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</si>
  <si>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</si>
  <si>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</si>
  <si>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</si>
  <si>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</si>
  <si>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</si>
  <si>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</si>
  <si>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</si>
  <si>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</si>
  <si>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</si>
  <si>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</si>
  <si>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</si>
  <si>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</si>
  <si>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</si>
  <si>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</si>
  <si>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</si>
  <si>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</si>
  <si>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</si>
  <si>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</si>
  <si>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</si>
  <si>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</si>
  <si>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</si>
  <si>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</si>
  <si>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</si>
  <si>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</si>
  <si>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</si>
  <si>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</si>
  <si>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</si>
  <si>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</si>
  <si>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</si>
  <si>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</si>
  <si>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</si>
  <si>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</si>
  <si>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</si>
  <si>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</si>
  <si>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</si>
  <si>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</si>
  <si>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</si>
  <si>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</si>
  <si>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</si>
  <si>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</si>
  <si>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</si>
  <si>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</si>
  <si>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</si>
  <si>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</si>
  <si>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</si>
  <si>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</si>
  <si>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</si>
  <si>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</si>
  <si>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</si>
  <si>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</si>
  <si>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</si>
  <si>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</si>
  <si>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</si>
  <si>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</si>
  <si>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</si>
  <si>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</si>
  <si>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</si>
  <si>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</si>
  <si>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</si>
  <si>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</si>
  <si>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</si>
  <si>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</si>
  <si>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</si>
  <si>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</si>
  <si>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</si>
  <si>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</si>
  <si>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</si>
  <si>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</si>
  <si>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</si>
  <si>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</si>
  <si>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</si>
  <si>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</si>
  <si>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</si>
  <si>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</si>
  <si>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</si>
  <si>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</si>
  <si>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</si>
  <si>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</si>
  <si>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</si>
  <si>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</si>
  <si>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</si>
  <si>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</si>
  <si>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</si>
  <si>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</si>
  <si>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</si>
  <si>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</si>
  <si>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</si>
  <si>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</si>
  <si>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</si>
  <si>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</si>
  <si>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</si>
  <si>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</si>
  <si>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</si>
  <si>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</si>
  <si>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</si>
  <si>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</si>
  <si>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</si>
  <si>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</si>
  <si>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</si>
  <si>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</si>
  <si>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</si>
  <si>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</si>
  <si>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</si>
  <si>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</si>
  <si>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</si>
  <si>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</si>
  <si>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</si>
  <si>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</si>
  <si>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</si>
  <si>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</si>
  <si>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</si>
  <si>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</si>
  <si>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</si>
  <si>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</si>
  <si>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</si>
  <si>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</si>
  <si>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</si>
  <si>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</si>
  <si>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</si>
  <si>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</si>
  <si>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</si>
  <si>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</si>
  <si>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</si>
  <si>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</si>
  <si>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</si>
  <si>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</si>
  <si>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</si>
  <si>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</si>
  <si>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</si>
  <si>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</si>
  <si>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</si>
  <si>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</si>
  <si>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</si>
  <si>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</si>
  <si>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</si>
  <si>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</si>
  <si>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</si>
  <si>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</si>
  <si>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</si>
  <si>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</si>
  <si>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</si>
  <si>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</si>
  <si>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</si>
  <si>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</si>
  <si>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</si>
  <si>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</si>
  <si>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</si>
  <si>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</si>
  <si>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</si>
  <si>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</si>
  <si>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</si>
  <si>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</si>
  <si>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</si>
  <si>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</si>
  <si>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</si>
  <si>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</si>
  <si>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</si>
  <si>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</si>
  <si>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</si>
  <si>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</si>
  <si>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</si>
  <si>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</si>
  <si>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</si>
  <si>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</si>
  <si>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</si>
  <si>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</si>
  <si>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</si>
  <si>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</si>
  <si>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</si>
  <si>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</si>
  <si>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</si>
  <si>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</si>
  <si>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</si>
  <si>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</si>
  <si>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</si>
  <si>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</si>
  <si>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</si>
  <si>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</si>
  <si>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</si>
  <si>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</si>
  <si>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</si>
  <si>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</si>
  <si>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</si>
  <si>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</si>
  <si>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</si>
  <si>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</si>
  <si>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</si>
  <si>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</si>
  <si>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</si>
  <si>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</si>
  <si>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</si>
  <si>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</si>
  <si>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</si>
  <si>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</si>
  <si>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</si>
  <si>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</si>
  <si>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</si>
  <si>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</si>
  <si>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</si>
  <si>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</si>
  <si>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</si>
  <si>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</si>
  <si>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</si>
  <si>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</si>
  <si>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</si>
  <si>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</si>
  <si>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</si>
  <si>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</si>
  <si>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</si>
  <si>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</si>
  <si>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</si>
  <si>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</si>
  <si>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</si>
  <si>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</si>
  <si>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</si>
  <si>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</si>
  <si>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</si>
  <si>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</si>
  <si>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</si>
  <si>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</si>
  <si>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</si>
  <si>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</si>
  <si>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</si>
  <si>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</si>
  <si>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</si>
  <si>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</si>
  <si>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</si>
  <si>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</si>
  <si>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</si>
  <si>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</si>
  <si>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</si>
  <si>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</si>
  <si>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</si>
  <si>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</si>
  <si>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</si>
  <si>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</si>
  <si>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</si>
  <si>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</si>
  <si>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</si>
  <si>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</si>
  <si>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</si>
  <si>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</si>
  <si>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</si>
  <si>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</si>
  <si>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</si>
  <si>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</si>
  <si>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</si>
  <si>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</si>
  <si>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</si>
  <si>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</si>
  <si>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</si>
  <si>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</si>
  <si>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</si>
  <si>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</si>
  <si>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</si>
  <si>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</si>
  <si>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</si>
  <si>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</si>
  <si>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</si>
  <si>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</si>
  <si>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</si>
  <si>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</si>
  <si>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</si>
  <si>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</si>
  <si>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</si>
  <si>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</si>
  <si>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</si>
  <si>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</si>
  <si>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</si>
  <si>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</si>
  <si>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</si>
  <si>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</si>
  <si>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</si>
  <si>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</si>
  <si>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</si>
  <si>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</si>
  <si>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</si>
  <si>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</si>
  <si>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</si>
  <si>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</si>
  <si>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</si>
  <si>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</si>
  <si>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</si>
  <si>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</si>
  <si>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</si>
  <si>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</si>
  <si>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</si>
  <si>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</si>
  <si>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</si>
  <si>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</si>
  <si>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</si>
  <si>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</si>
  <si>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</si>
  <si>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</si>
  <si>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</si>
  <si>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</si>
  <si>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</si>
  <si>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</si>
  <si>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</si>
  <si>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</si>
  <si>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</si>
  <si>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</si>
  <si>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</si>
  <si>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</si>
  <si>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</si>
  <si>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</si>
  <si>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</si>
  <si>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</si>
  <si>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</si>
  <si>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</si>
  <si>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</si>
  <si>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</si>
  <si>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</si>
  <si>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</si>
  <si>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</si>
  <si>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</si>
  <si>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</si>
  <si>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</si>
  <si>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</si>
  <si>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</si>
  <si>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</si>
  <si>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</si>
  <si>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</si>
  <si>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</si>
  <si>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</si>
  <si>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</si>
  <si>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</si>
  <si>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</si>
  <si>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</si>
  <si>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</si>
  <si>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</si>
  <si>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</si>
  <si>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</si>
  <si>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</si>
  <si>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</si>
  <si>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</si>
  <si>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</si>
  <si>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</si>
  <si>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</si>
  <si>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</si>
  <si>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</si>
  <si>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</si>
  <si>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</si>
  <si>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</si>
  <si>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</si>
  <si>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</si>
  <si>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</si>
  <si>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</si>
  <si>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</si>
  <si>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</si>
  <si>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</si>
  <si>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</si>
  <si>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</si>
  <si>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</si>
  <si>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</si>
  <si>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</si>
  <si>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</si>
  <si>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</si>
  <si>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</si>
  <si>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</si>
  <si>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</si>
  <si>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</si>
  <si>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</si>
  <si>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</si>
  <si>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</si>
  <si>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</si>
  <si>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</si>
  <si>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</si>
  <si>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</si>
  <si>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</si>
  <si>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</si>
  <si>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</si>
  <si>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</si>
  <si>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</si>
  <si>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</si>
  <si>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</si>
  <si>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</si>
  <si>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</si>
  <si>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</si>
  <si>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</si>
  <si>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</si>
  <si>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</si>
  <si>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</si>
  <si>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</si>
  <si>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</si>
  <si>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</si>
  <si>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</si>
  <si>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</si>
  <si>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</si>
  <si>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</si>
  <si>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</si>
  <si>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</si>
  <si>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</si>
  <si>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</si>
  <si>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</si>
  <si>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</si>
  <si>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</si>
  <si>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</si>
  <si>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</si>
  <si>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</si>
  <si>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</si>
  <si>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</si>
  <si>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</si>
  <si>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</si>
  <si>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</si>
  <si>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</si>
  <si>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</si>
  <si>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</si>
  <si>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</si>
  <si>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</si>
  <si>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</si>
  <si>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</si>
  <si>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</si>
  <si>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</si>
  <si>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</si>
  <si>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</si>
  <si>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</si>
  <si>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</si>
  <si>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</si>
  <si>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</si>
  <si>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</si>
  <si>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</si>
  <si>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</si>
  <si>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</si>
  <si>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</si>
  <si>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</si>
  <si>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</si>
  <si>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</si>
  <si>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</si>
  <si>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</si>
  <si>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</si>
  <si>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</si>
  <si>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</si>
  <si>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</si>
  <si>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</si>
  <si>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</si>
  <si>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</si>
  <si>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</si>
  <si>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</si>
  <si>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</si>
  <si>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</si>
  <si>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</si>
  <si>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</si>
  <si>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</si>
  <si>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</si>
  <si>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</si>
  <si>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</si>
  <si>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</si>
  <si>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</si>
  <si>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</si>
  <si>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</si>
  <si>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</si>
  <si>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</si>
  <si>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</si>
  <si>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</si>
  <si>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</si>
  <si>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</si>
  <si>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</si>
  <si>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</si>
  <si>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</si>
  <si>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</si>
  <si>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</si>
  <si>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</si>
  <si>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</si>
  <si>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</si>
  <si>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</si>
  <si>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</si>
  <si>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</si>
  <si>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</si>
  <si>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</si>
  <si>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</si>
  <si>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</si>
  <si>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</si>
  <si>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</si>
  <si>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</si>
  <si>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</si>
  <si>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</si>
  <si>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</si>
  <si>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</si>
  <si>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</si>
  <si>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</si>
  <si>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</si>
  <si>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</si>
  <si>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</si>
  <si>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</si>
  <si>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</si>
  <si>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</si>
  <si>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</si>
  <si>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</si>
  <si>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</si>
  <si>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</si>
  <si>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</si>
  <si>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</si>
  <si>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</si>
  <si>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</si>
  <si>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</si>
  <si>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</si>
  <si>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</si>
  <si>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</si>
  <si>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</si>
  <si>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</si>
  <si>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</si>
  <si>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</si>
  <si>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</si>
  <si>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</si>
  <si>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</si>
  <si>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</si>
  <si>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</si>
  <si>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</si>
  <si>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</si>
  <si>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</si>
  <si>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</si>
  <si>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</si>
  <si>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</si>
  <si>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</si>
  <si>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</si>
  <si>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</si>
  <si>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</si>
  <si>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</si>
  <si>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</si>
  <si>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</si>
  <si>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</si>
  <si>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</si>
  <si>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</si>
  <si>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</si>
  <si>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</si>
  <si>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</si>
  <si>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</si>
  <si>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</si>
  <si>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</si>
  <si>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</si>
  <si>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</si>
  <si>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</si>
  <si>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</si>
  <si>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</si>
  <si>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</si>
  <si>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</si>
  <si>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</si>
  <si>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</si>
  <si>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</si>
  <si>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</si>
  <si>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</si>
  <si>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</si>
  <si>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</si>
  <si>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</si>
  <si>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</si>
  <si>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</si>
  <si>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</si>
  <si>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</si>
  <si>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</si>
  <si>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</si>
  <si>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</si>
  <si>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</si>
  <si>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</si>
  <si>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</si>
  <si>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</si>
  <si>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</si>
  <si>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</si>
  <si>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</si>
  <si>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</si>
  <si>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</si>
  <si>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</si>
  <si>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</si>
  <si>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</si>
  <si>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</si>
  <si>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</si>
  <si>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</si>
  <si>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</si>
  <si>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</si>
  <si>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</si>
  <si>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</si>
  <si>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</si>
  <si>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</si>
  <si>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</si>
  <si>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</si>
  <si>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</si>
  <si>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</si>
  <si>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</si>
  <si>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</si>
  <si>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</si>
  <si>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</si>
  <si>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</si>
  <si>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</si>
  <si>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</si>
  <si>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</si>
  <si>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</si>
  <si>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</si>
  <si>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</si>
  <si>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</si>
  <si>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</si>
  <si>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</si>
  <si>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</si>
  <si>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</si>
  <si>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</si>
  <si>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</si>
  <si>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</si>
  <si>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</si>
  <si>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</si>
  <si>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</si>
  <si>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</si>
  <si>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</si>
  <si>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</si>
  <si>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</si>
  <si>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</si>
  <si>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</si>
  <si>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</si>
  <si>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</si>
  <si>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</si>
  <si>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</si>
  <si>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</si>
  <si>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</si>
  <si>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</si>
  <si>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</si>
  <si>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</si>
  <si>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</si>
  <si>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</si>
  <si>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</si>
  <si>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</si>
  <si>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</si>
  <si>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</si>
  <si>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</si>
  <si>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</si>
  <si>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</si>
  <si>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</si>
  <si>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</si>
  <si>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</si>
  <si>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</si>
  <si>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</si>
  <si>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</si>
  <si>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</si>
  <si>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</si>
  <si>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</si>
  <si>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</si>
  <si>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</si>
  <si>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</si>
  <si>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</si>
  <si>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</si>
  <si>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</si>
  <si>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</si>
  <si>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</si>
  <si>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</si>
  <si>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</si>
  <si>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</si>
  <si>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</si>
  <si>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</si>
  <si>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</si>
  <si>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</si>
  <si>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</si>
  <si>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</si>
  <si>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</si>
  <si>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</si>
  <si>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</si>
  <si>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</si>
  <si>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</si>
  <si>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</si>
  <si>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</si>
  <si>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</si>
  <si>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</si>
  <si>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</si>
  <si>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</si>
  <si>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</si>
  <si>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</si>
  <si>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</si>
  <si>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</si>
  <si>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</si>
  <si>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</si>
  <si>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</si>
  <si>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</si>
  <si>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</si>
  <si>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</si>
  <si>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</si>
  <si>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</si>
  <si>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</si>
  <si>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</si>
  <si>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</si>
  <si>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</si>
  <si>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</si>
  <si>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</si>
  <si>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</si>
  <si>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</si>
  <si>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</si>
  <si>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</si>
  <si>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</si>
  <si>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</si>
  <si>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</si>
  <si>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</si>
  <si>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</si>
  <si>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</si>
  <si>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</si>
  <si>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</si>
  <si>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</si>
  <si>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</si>
  <si>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</si>
  <si>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</si>
  <si>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</si>
  <si>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</si>
  <si>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</si>
  <si>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</si>
  <si>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</si>
  <si>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</si>
  <si>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</si>
  <si>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</si>
  <si>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</si>
  <si>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</si>
  <si>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</si>
  <si>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</si>
  <si>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</si>
  <si>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</si>
  <si>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</si>
  <si>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</si>
  <si>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</si>
  <si>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</si>
  <si>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</si>
  <si>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</si>
  <si>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</si>
  <si>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</si>
  <si>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</si>
  <si>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</si>
  <si>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</si>
  <si>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</si>
  <si>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</si>
  <si>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</si>
  <si>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</si>
  <si>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</si>
  <si>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</si>
  <si>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</si>
  <si>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</si>
  <si>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</si>
  <si>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</si>
  <si>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</si>
  <si>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</si>
  <si>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</si>
  <si>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</si>
  <si>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</si>
  <si>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</si>
  <si>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</si>
  <si>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</si>
  <si>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</si>
  <si>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</si>
  <si>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</si>
  <si>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</si>
  <si>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</si>
  <si>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</si>
  <si>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</si>
  <si>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</si>
  <si>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</si>
  <si>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</si>
  <si>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</si>
  <si>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</si>
  <si>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</si>
  <si>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</si>
  <si>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</si>
  <si>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</si>
  <si>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</si>
  <si>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</si>
  <si>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</si>
  <si>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</si>
  <si>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</si>
  <si>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</si>
  <si>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</si>
  <si>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</si>
  <si>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</si>
  <si>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</si>
  <si>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</si>
  <si>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</si>
  <si>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</si>
  <si>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</si>
  <si>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</si>
  <si>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</si>
  <si>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</si>
  <si>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</si>
  <si>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</si>
  <si>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</si>
  <si>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</si>
  <si>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</si>
  <si>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</si>
  <si>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</si>
  <si>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</si>
  <si>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</si>
  <si>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</si>
  <si>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</si>
  <si>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</si>
  <si>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</si>
  <si>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</si>
  <si>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</si>
  <si>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</si>
  <si>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</si>
  <si>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</si>
  <si>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</si>
  <si>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</si>
  <si>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</si>
  <si>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</si>
  <si>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</si>
  <si>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</si>
  <si>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</si>
  <si>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</si>
  <si>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</si>
  <si>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</si>
  <si>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</si>
  <si>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</si>
  <si>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</si>
  <si>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</si>
  <si>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</si>
  <si>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</si>
  <si>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</si>
  <si>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</si>
  <si>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</si>
  <si>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</si>
  <si>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</si>
  <si>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</si>
  <si>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</si>
  <si>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</si>
  <si>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</si>
  <si>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</si>
  <si>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</si>
  <si>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</si>
  <si>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</si>
  <si>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</si>
  <si>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</si>
  <si>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</si>
  <si>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</si>
  <si>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</si>
  <si>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</si>
  <si>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</si>
  <si>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</si>
  <si>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</si>
  <si>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</si>
  <si>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</si>
  <si>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</si>
  <si>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</si>
  <si>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</si>
  <si>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</si>
  <si>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</si>
  <si>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</si>
  <si>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</si>
  <si>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</si>
  <si>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</si>
  <si>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</si>
  <si>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</si>
  <si>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</si>
  <si>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</si>
  <si>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</si>
  <si>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</si>
  <si>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</si>
  <si>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</si>
  <si>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</si>
  <si>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</si>
  <si>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</si>
  <si>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</si>
  <si>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</si>
  <si>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</si>
  <si>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</si>
  <si>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</si>
  <si>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</si>
  <si>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</si>
  <si>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</si>
  <si>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</si>
  <si>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</si>
  <si>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</si>
  <si>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</si>
  <si>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</si>
  <si>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</si>
  <si>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</si>
  <si>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</si>
  <si>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</si>
  <si>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</si>
  <si>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</si>
  <si>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</si>
  <si>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</si>
  <si>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</si>
  <si>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</si>
  <si>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</si>
  <si>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</si>
  <si>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</si>
  <si>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</si>
  <si>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</si>
  <si>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</si>
  <si>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</si>
  <si>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</si>
  <si>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</si>
  <si>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</si>
  <si>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</si>
  <si>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</si>
  <si>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</si>
  <si>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</si>
  <si>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</si>
  <si>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</si>
  <si>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</si>
  <si>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</si>
  <si>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</si>
  <si>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</si>
  <si>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</si>
  <si>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</si>
  <si>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</si>
  <si>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</si>
  <si>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</si>
  <si>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</si>
  <si>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</si>
  <si>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</si>
  <si>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</si>
  <si>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</si>
  <si>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</si>
  <si>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</si>
  <si>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</si>
  <si>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</si>
  <si>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</si>
  <si>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</si>
  <si>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</si>
  <si>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</si>
  <si>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</si>
  <si>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</si>
  <si>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</si>
  <si>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</si>
  <si>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</si>
  <si>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</si>
  <si>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</si>
  <si>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</si>
  <si>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</si>
  <si>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</si>
  <si>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</si>
  <si>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</si>
  <si>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</si>
  <si>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</si>
  <si>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</si>
  <si>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</si>
  <si>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</si>
  <si>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</si>
  <si>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</si>
  <si>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</si>
  <si>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</si>
  <si>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</si>
  <si>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</si>
  <si>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</si>
  <si>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</si>
  <si>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</si>
  <si>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</si>
  <si>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</si>
  <si>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</si>
  <si>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</si>
  <si>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</si>
  <si>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</si>
  <si>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</si>
  <si>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</si>
  <si>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</si>
  <si>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</si>
  <si>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</si>
  <si>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</si>
  <si>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</si>
  <si>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</si>
  <si>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</si>
  <si>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</si>
  <si>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</si>
  <si>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</si>
  <si>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</si>
  <si>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</si>
  <si>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</si>
  <si>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</si>
  <si>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</si>
  <si>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</si>
  <si>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</si>
  <si>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</si>
  <si>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</si>
  <si>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</si>
  <si>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</si>
  <si>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</si>
  <si>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</si>
  <si>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</si>
  <si>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</si>
  <si>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</si>
  <si>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</si>
  <si>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</si>
  <si>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</si>
  <si>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</si>
  <si>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</si>
  <si>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</si>
  <si>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</si>
  <si>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</si>
  <si>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</si>
  <si>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</si>
  <si>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</si>
  <si>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</si>
  <si>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</si>
  <si>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</si>
  <si>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</si>
  <si>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</si>
  <si>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</si>
  <si>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</si>
  <si>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</si>
  <si>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</si>
  <si>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</si>
  <si>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</si>
  <si>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</si>
  <si>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</si>
  <si>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</si>
  <si>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</si>
  <si>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</si>
  <si>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</si>
  <si>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</si>
  <si>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</si>
  <si>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</si>
  <si>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</si>
  <si>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</si>
  <si>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</si>
  <si>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</si>
  <si>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</si>
  <si>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</si>
  <si>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</si>
  <si>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</si>
  <si>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</si>
  <si>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</si>
  <si>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</si>
  <si>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</si>
  <si>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</si>
  <si>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</si>
  <si>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</si>
  <si>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</si>
  <si>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</si>
  <si>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</si>
  <si>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</si>
  <si>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</si>
  <si>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</si>
  <si>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</si>
  <si>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</si>
  <si>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</si>
  <si>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</si>
  <si>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</si>
  <si>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</si>
  <si>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</si>
  <si>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</si>
  <si>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</si>
  <si>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</si>
  <si>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</si>
  <si>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</si>
  <si>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</si>
  <si>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</si>
  <si>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</si>
  <si>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</si>
  <si>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</si>
  <si>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</si>
  <si>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</si>
  <si>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</si>
  <si>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</si>
  <si>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</si>
  <si>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</si>
  <si>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</si>
  <si>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</si>
  <si>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</si>
  <si>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</si>
  <si>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</si>
  <si>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</si>
  <si>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</si>
  <si>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</si>
  <si>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</si>
  <si>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</si>
  <si>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</si>
  <si>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</si>
  <si>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</si>
  <si>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</si>
  <si>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</si>
  <si>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</si>
  <si>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</si>
  <si>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</si>
  <si>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</si>
  <si>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</si>
  <si>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</si>
  <si>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</si>
  <si>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</si>
  <si>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</si>
  <si>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</si>
  <si>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</si>
  <si>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</si>
  <si>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</si>
  <si>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</si>
  <si>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</si>
  <si>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</si>
  <si>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</si>
  <si>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</si>
  <si>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</si>
  <si>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</si>
  <si>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</si>
  <si>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</si>
  <si>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</si>
  <si>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</si>
  <si>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</si>
  <si>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</si>
  <si>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</si>
  <si>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</si>
  <si>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</si>
  <si>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</si>
  <si>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</si>
  <si>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</si>
  <si>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</si>
  <si>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</si>
  <si>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</si>
  <si>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</si>
  <si>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</si>
  <si>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</si>
  <si>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</si>
  <si>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</si>
  <si>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</si>
  <si>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</si>
  <si>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</si>
  <si>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</si>
  <si>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</si>
  <si>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</si>
  <si>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</si>
  <si>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</si>
  <si>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</si>
  <si>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</si>
  <si>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</si>
  <si>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</si>
  <si>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</si>
  <si>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</si>
  <si>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</si>
  <si>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</si>
  <si>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</si>
  <si>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</si>
  <si>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</si>
  <si>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</si>
  <si>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</si>
  <si>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</si>
  <si>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</si>
  <si>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</si>
  <si>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</si>
  <si>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</si>
  <si>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</si>
  <si>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</si>
  <si>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</si>
  <si>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</si>
  <si>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</si>
  <si>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</si>
  <si>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</si>
  <si>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</si>
  <si>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</si>
  <si>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</si>
  <si>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</si>
  <si>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</si>
  <si>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</si>
  <si>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</si>
  <si>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</si>
  <si>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</si>
  <si>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</si>
  <si>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</si>
  <si>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</si>
  <si>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</si>
  <si>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</si>
  <si>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</si>
  <si>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</si>
  <si>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</si>
  <si>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</si>
  <si>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</si>
  <si>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</si>
  <si>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</si>
  <si>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</si>
  <si>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</si>
  <si>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</si>
  <si>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</si>
  <si>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</si>
  <si>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</si>
  <si>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</si>
  <si>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</si>
  <si>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</si>
  <si>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</si>
  <si>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</si>
  <si>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</si>
  <si>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</si>
  <si>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</si>
  <si>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</si>
  <si>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</si>
  <si>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</si>
  <si>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</si>
  <si>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</si>
  <si>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</si>
  <si>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</si>
  <si>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</si>
  <si>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</si>
  <si>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</si>
  <si>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</si>
  <si>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</si>
  <si>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</si>
  <si>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</si>
  <si>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</si>
  <si>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</si>
  <si>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</si>
  <si>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</si>
  <si>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</si>
  <si>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</si>
  <si>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</si>
  <si>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</si>
  <si>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</si>
  <si>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</si>
  <si>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</si>
  <si>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</si>
  <si>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</si>
  <si>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</si>
  <si>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</si>
  <si>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</si>
  <si>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</si>
  <si>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</si>
  <si>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</si>
  <si>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</si>
  <si>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</si>
  <si>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</si>
  <si>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</si>
  <si>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</si>
  <si>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</si>
  <si>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</si>
  <si>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</si>
  <si>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</si>
  <si>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</si>
  <si>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</si>
  <si>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</si>
  <si>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</si>
  <si>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</si>
  <si>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</si>
  <si>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</si>
  <si>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</si>
  <si>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</si>
  <si>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</si>
  <si>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</si>
  <si>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</si>
  <si>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</si>
  <si>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</si>
  <si>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</si>
  <si>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</si>
  <si>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</si>
  <si>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</si>
  <si>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</si>
  <si>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</si>
  <si>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</si>
  <si>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</si>
  <si>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</si>
  <si>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</si>
  <si>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</si>
  <si>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</si>
  <si>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</si>
  <si>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</si>
  <si>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</si>
  <si>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</si>
  <si>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</si>
  <si>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</si>
  <si>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</si>
  <si>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</si>
  <si>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</si>
  <si>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</si>
  <si>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</si>
  <si>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</si>
  <si>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</si>
  <si>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</si>
  <si>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</si>
  <si>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</si>
  <si>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</si>
  <si>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</si>
  <si>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</si>
  <si>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</si>
  <si>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</si>
  <si>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</si>
  <si>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</si>
  <si>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</si>
  <si>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</si>
  <si>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</si>
  <si>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</si>
  <si>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</si>
  <si>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</si>
  <si>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</si>
  <si>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</si>
  <si>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</si>
  <si>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</si>
  <si>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</si>
  <si>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</si>
  <si>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</si>
  <si>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</si>
  <si>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</si>
  <si>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</si>
  <si>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</si>
  <si>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</si>
  <si>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</si>
  <si>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</si>
  <si>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</si>
  <si>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</si>
  <si>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</si>
  <si>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</si>
  <si>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</si>
  <si>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</si>
  <si>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</si>
  <si>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</si>
  <si>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</si>
  <si>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</si>
  <si>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</si>
  <si>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</si>
  <si>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</si>
  <si>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</si>
  <si>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</si>
  <si>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</si>
  <si>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</si>
  <si>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</si>
  <si>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</si>
  <si>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</si>
  <si>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</si>
  <si>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</si>
  <si>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</si>
  <si>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</si>
  <si>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</si>
  <si>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</si>
  <si>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</si>
  <si>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</si>
  <si>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</si>
  <si>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</si>
  <si>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</si>
  <si>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</si>
  <si>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</si>
  <si>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</si>
  <si>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</si>
  <si>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</si>
  <si>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</si>
  <si>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</si>
  <si>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</si>
  <si>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</si>
  <si>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</si>
  <si>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</si>
  <si>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</si>
  <si>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</si>
  <si>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</si>
  <si>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</si>
  <si>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</si>
  <si>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</si>
  <si>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</si>
  <si>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</si>
  <si>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</si>
  <si>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</si>
  <si>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</si>
  <si>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</si>
  <si>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</si>
  <si>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</si>
  <si>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</si>
  <si>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</si>
  <si>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</si>
  <si>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</si>
  <si>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</si>
  <si>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</si>
  <si>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</si>
  <si>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</si>
  <si>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</si>
  <si>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</si>
  <si>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</si>
  <si>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</si>
  <si>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</si>
  <si>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</si>
  <si>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</si>
  <si>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</si>
  <si>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</si>
  <si>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</si>
  <si>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</si>
  <si>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</si>
  <si>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</si>
  <si>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</si>
  <si>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</si>
  <si>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</si>
  <si>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</si>
  <si>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</si>
  <si>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</si>
  <si>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</si>
  <si>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</si>
  <si>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</si>
  <si>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</si>
  <si>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</si>
  <si>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</si>
  <si>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</si>
  <si>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</si>
  <si>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</si>
  <si>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</si>
  <si>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</si>
  <si>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</si>
  <si>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</si>
  <si>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</si>
  <si>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</si>
  <si>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</si>
  <si>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</si>
  <si>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</si>
  <si>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</si>
  <si>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</si>
  <si>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</si>
  <si>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</si>
  <si>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</si>
  <si>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</si>
  <si>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</si>
  <si>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</si>
  <si>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</si>
  <si>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</si>
  <si>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</si>
  <si>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</si>
  <si>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</si>
  <si>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</si>
  <si>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</si>
  <si>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</si>
  <si>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</si>
  <si>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</si>
  <si>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</si>
  <si>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</si>
  <si>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</si>
  <si>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</si>
  <si>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</si>
  <si>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</si>
  <si>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</si>
  <si>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</si>
  <si>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</si>
  <si>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</si>
  <si>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</si>
  <si>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</si>
  <si>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</si>
  <si>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</si>
  <si>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</si>
  <si>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</si>
  <si>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</si>
  <si>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</si>
  <si>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</si>
  <si>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</si>
  <si>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</si>
  <si>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</si>
  <si>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</si>
  <si>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</si>
  <si>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</si>
  <si>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</si>
  <si>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</si>
  <si>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</si>
  <si>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</si>
  <si>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</si>
  <si>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</si>
  <si>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</si>
  <si>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</si>
  <si>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</si>
  <si>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</si>
  <si>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</si>
  <si>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</si>
  <si>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</si>
  <si>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</si>
  <si>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</si>
  <si>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</si>
  <si>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</si>
  <si>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</si>
  <si>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</si>
  <si>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</si>
  <si>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</si>
  <si>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</si>
  <si>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</si>
  <si>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</si>
  <si>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</si>
  <si>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</si>
  <si>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</si>
  <si>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</si>
  <si>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</si>
  <si>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</si>
  <si>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</si>
  <si>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</si>
  <si>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</si>
  <si>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</si>
  <si>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</si>
  <si>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</si>
  <si>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</si>
  <si>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</si>
  <si>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</si>
  <si>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</si>
  <si>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</si>
  <si>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</si>
  <si>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</si>
  <si>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</si>
  <si>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</si>
  <si>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</si>
  <si>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</si>
  <si>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</si>
  <si>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</si>
  <si>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</si>
  <si>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</si>
  <si>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</si>
  <si>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</si>
  <si>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</si>
  <si>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</si>
  <si>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</si>
  <si>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</si>
  <si>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</si>
  <si>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</si>
  <si>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</si>
  <si>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</si>
  <si>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</si>
  <si>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</si>
  <si>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</si>
  <si>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</si>
  <si>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</si>
  <si>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</si>
  <si>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</si>
  <si>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</si>
  <si>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</si>
  <si>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</si>
  <si>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</si>
  <si>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</si>
  <si>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</si>
  <si>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</si>
  <si>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</si>
  <si>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</si>
  <si>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</si>
  <si>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</si>
  <si>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</si>
  <si>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</si>
  <si>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</si>
  <si>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</si>
  <si>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</si>
  <si>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</si>
  <si>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</si>
  <si>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</si>
  <si>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</si>
  <si>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</si>
  <si>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</si>
  <si>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</si>
  <si>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</si>
  <si>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</si>
  <si>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</si>
  <si>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</si>
  <si>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</si>
  <si>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</si>
  <si>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</si>
  <si>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</si>
  <si>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</si>
  <si>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</si>
  <si>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</si>
  <si>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</si>
  <si>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</si>
  <si>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</si>
  <si>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</si>
  <si>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</si>
  <si>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</si>
  <si>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</si>
  <si>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</si>
  <si>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</si>
  <si>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</si>
  <si>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</si>
  <si>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</si>
  <si>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</si>
  <si>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</si>
  <si>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</si>
  <si>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</si>
  <si>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</si>
  <si>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</si>
  <si>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</si>
  <si>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</si>
  <si>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</si>
  <si>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</si>
  <si>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</si>
  <si>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</si>
  <si>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</si>
  <si>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</si>
  <si>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</si>
  <si>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</si>
  <si>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</si>
  <si>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</si>
  <si>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</si>
  <si>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</si>
  <si>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</si>
  <si>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</si>
  <si>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</si>
  <si>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</si>
  <si>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</si>
  <si>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</si>
  <si>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</si>
  <si>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</si>
  <si>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</si>
  <si>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</si>
  <si>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</si>
  <si>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</si>
  <si>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</si>
  <si>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</si>
  <si>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</si>
  <si>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</si>
  <si>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</si>
  <si>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</si>
  <si>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</si>
  <si>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</si>
  <si>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</si>
  <si>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</si>
  <si>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</si>
  <si>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</si>
  <si>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</si>
  <si>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</si>
  <si>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</si>
  <si>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</si>
  <si>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</si>
  <si>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</si>
  <si>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</si>
  <si>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</si>
  <si>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</si>
  <si>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</si>
  <si>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</si>
  <si>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</si>
  <si>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</si>
  <si>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</si>
  <si>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</si>
  <si>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</si>
  <si>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</si>
  <si>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</si>
  <si>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</si>
  <si>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</si>
  <si>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</si>
  <si>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</si>
  <si>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</si>
  <si>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</si>
  <si>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</si>
  <si>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</si>
  <si>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</si>
  <si>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</si>
  <si>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</si>
  <si>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</si>
  <si>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</si>
  <si>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</si>
  <si>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</si>
  <si>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</si>
  <si>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</si>
  <si>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</si>
  <si>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</si>
  <si>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</si>
  <si>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</si>
  <si>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</si>
  <si>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</si>
  <si>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</si>
  <si>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</si>
  <si>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</si>
  <si>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</si>
  <si>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</si>
  <si>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</si>
  <si>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</si>
  <si>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</si>
  <si>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</si>
  <si>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</si>
  <si>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</si>
  <si>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</si>
  <si>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</si>
  <si>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</si>
  <si>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</si>
  <si>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</si>
  <si>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</si>
  <si>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</si>
  <si>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</si>
  <si>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</si>
  <si>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</si>
  <si>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</si>
  <si>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</si>
  <si>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</si>
  <si>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</si>
  <si>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</si>
  <si>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</si>
  <si>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</si>
  <si>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</si>
  <si>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</si>
  <si>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</si>
  <si>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</si>
  <si>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</si>
  <si>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</si>
  <si>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</si>
  <si>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</si>
  <si>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</si>
  <si>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</si>
  <si>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</si>
  <si>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</si>
  <si>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</si>
  <si>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</si>
  <si>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</si>
  <si>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</si>
  <si>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</si>
  <si>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</si>
  <si>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</si>
  <si>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</si>
  <si>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</si>
  <si>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</si>
  <si>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</si>
  <si>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</si>
  <si>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</si>
  <si>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</si>
  <si>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</si>
  <si>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</si>
  <si>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</si>
  <si>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</si>
  <si>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</si>
  <si>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</si>
  <si>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</si>
  <si>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</si>
  <si>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</si>
  <si>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</si>
  <si>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</si>
  <si>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</si>
  <si>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</si>
  <si>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</si>
  <si>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</si>
  <si>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</si>
  <si>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</si>
  <si>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</si>
  <si>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</si>
  <si>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</si>
  <si>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</si>
  <si>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</si>
  <si>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</si>
  <si>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</si>
  <si>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</si>
  <si>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</si>
  <si>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</si>
  <si>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</si>
  <si>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</si>
  <si>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</si>
  <si>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</si>
  <si>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</si>
  <si>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</si>
  <si>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</si>
  <si>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</si>
  <si>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</si>
  <si>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</si>
  <si>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</si>
  <si>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</si>
  <si>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</si>
  <si>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</si>
  <si>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</si>
  <si>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</si>
  <si>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</si>
  <si>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</si>
  <si>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</si>
  <si>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</si>
  <si>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</si>
  <si>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</si>
  <si>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</si>
  <si>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</si>
  <si>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</si>
  <si>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</si>
  <si>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</si>
  <si>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</si>
  <si>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</si>
  <si>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</si>
  <si>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</si>
  <si>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</si>
  <si>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</si>
  <si>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</si>
  <si>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</si>
  <si>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</si>
  <si>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</si>
  <si>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</si>
  <si>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</si>
  <si>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</si>
  <si>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</si>
  <si>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</si>
  <si>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</si>
  <si>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</si>
  <si>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</si>
  <si>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</si>
  <si>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</si>
  <si>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</si>
  <si>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</si>
  <si>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</si>
  <si>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</si>
  <si>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</si>
  <si>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</si>
  <si>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</si>
  <si>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</si>
  <si>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</si>
  <si>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</si>
  <si>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</si>
  <si>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</si>
  <si>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</si>
  <si>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</si>
  <si>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</si>
  <si>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</si>
  <si>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</si>
  <si>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</si>
  <si>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</si>
  <si>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</si>
  <si>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</si>
  <si>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</si>
  <si>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</si>
  <si>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</si>
  <si>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</si>
  <si>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</si>
  <si>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</si>
  <si>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</si>
  <si>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</si>
  <si>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</si>
  <si>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</si>
  <si>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</si>
  <si>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</si>
  <si>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</si>
  <si>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</si>
  <si>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</si>
  <si>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</si>
  <si>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</si>
  <si>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</si>
  <si>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</si>
  <si>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</si>
  <si>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</si>
  <si>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</si>
  <si>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</si>
  <si>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</si>
  <si>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</si>
  <si>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</si>
  <si>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</si>
  <si>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</si>
  <si>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</si>
  <si>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</si>
  <si>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</si>
  <si>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</si>
  <si>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</si>
  <si>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</si>
  <si>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</si>
  <si>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</si>
  <si>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</si>
  <si>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</si>
  <si>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</si>
  <si>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</si>
  <si>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</si>
  <si>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</si>
  <si>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</si>
  <si>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</si>
  <si>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</si>
  <si>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</si>
  <si>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</si>
  <si>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</si>
  <si>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</si>
  <si>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</si>
  <si>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</si>
  <si>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</si>
  <si>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</si>
  <si>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</si>
  <si>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</si>
  <si>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</si>
  <si>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</si>
  <si>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</si>
  <si>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</si>
  <si>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</si>
  <si>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</si>
  <si>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</si>
  <si>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</si>
  <si>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</si>
  <si>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</si>
  <si>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</si>
  <si>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</si>
  <si>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</si>
  <si>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</si>
  <si>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</si>
  <si>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</si>
  <si>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</si>
  <si>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</si>
  <si>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</si>
  <si>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</si>
  <si>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</si>
  <si>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</si>
  <si>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</si>
  <si>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</si>
  <si>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</si>
  <si>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</si>
  <si>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</si>
  <si>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</si>
  <si>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</si>
  <si>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</si>
  <si>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</si>
  <si>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</si>
  <si>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</si>
  <si>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</si>
  <si>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</si>
  <si>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</si>
  <si>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</si>
  <si>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</si>
  <si>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</si>
  <si>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</si>
  <si>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</si>
  <si>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</si>
  <si>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</si>
  <si>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</si>
  <si>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</si>
  <si>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</si>
  <si>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</si>
  <si>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</si>
  <si>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</si>
  <si>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</si>
  <si>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</si>
  <si>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</si>
  <si>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</si>
  <si>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</si>
  <si>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</si>
  <si>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</si>
  <si>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</si>
  <si>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</si>
  <si>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</si>
  <si>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</si>
  <si>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</si>
  <si>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</si>
  <si>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</si>
  <si>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</si>
  <si>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</si>
  <si>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</si>
  <si>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</si>
  <si>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</si>
  <si>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</si>
  <si>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</si>
  <si>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</si>
  <si>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</si>
  <si>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</si>
  <si>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</si>
  <si>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</si>
  <si>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</si>
  <si>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</si>
  <si>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</si>
  <si>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</si>
  <si>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</si>
  <si>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</si>
  <si>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</si>
  <si>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</si>
  <si>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</si>
  <si>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</si>
  <si>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</si>
  <si>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</si>
  <si>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</si>
  <si>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</si>
  <si>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</si>
  <si>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</si>
  <si>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</si>
  <si>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</si>
  <si>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</si>
  <si>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</si>
  <si>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</si>
  <si>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</si>
  <si>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</si>
  <si>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</si>
  <si>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</si>
  <si>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</si>
  <si>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</si>
  <si>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</si>
  <si>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</si>
  <si>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</si>
  <si>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</si>
  <si>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</si>
  <si>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</si>
  <si>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</si>
  <si>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</si>
  <si>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</si>
  <si>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</si>
  <si>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</si>
  <si>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</si>
  <si>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</si>
  <si>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</si>
  <si>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</si>
  <si>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</si>
  <si>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</si>
  <si>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</si>
  <si>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</si>
  <si>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</si>
  <si>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</si>
  <si>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</si>
  <si>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</si>
  <si>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</si>
  <si>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</si>
  <si>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</si>
  <si>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</si>
  <si>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</si>
  <si>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</si>
  <si>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</si>
  <si>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</si>
  <si>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</si>
  <si>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</si>
  <si>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</si>
  <si>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</si>
  <si>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</si>
  <si>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</si>
  <si>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</si>
  <si>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</si>
  <si>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</si>
  <si>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</si>
  <si>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</si>
  <si>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</si>
  <si>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</si>
  <si>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</si>
  <si>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</si>
  <si>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</si>
  <si>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</si>
  <si>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</si>
  <si>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</si>
  <si>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</si>
  <si>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</si>
  <si>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</si>
  <si>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</si>
  <si>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</si>
  <si>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</si>
  <si>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</si>
  <si>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</si>
  <si>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</si>
  <si>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</si>
  <si>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</si>
  <si>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</si>
  <si>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</si>
  <si>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</si>
  <si>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</si>
  <si>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</si>
  <si>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</si>
  <si>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</si>
  <si>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</si>
  <si>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</si>
  <si>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</si>
  <si>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</si>
  <si>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</si>
  <si>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</si>
  <si>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</si>
  <si>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</si>
  <si>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</si>
  <si>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</si>
  <si>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</si>
  <si>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</si>
  <si>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</si>
  <si>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</si>
  <si>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</si>
  <si>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</si>
  <si>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</si>
  <si>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</si>
  <si>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</si>
  <si>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</si>
  <si>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</si>
  <si>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</si>
  <si>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</si>
  <si>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</si>
  <si>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</si>
  <si>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</si>
  <si>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</si>
  <si>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</si>
  <si>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</si>
  <si>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</si>
  <si>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</si>
  <si>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</si>
  <si>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</si>
  <si>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</si>
  <si>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</si>
  <si>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</si>
  <si>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</si>
  <si>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</si>
  <si>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</si>
  <si>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</si>
  <si>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</si>
  <si>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</si>
  <si>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</si>
  <si>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</si>
  <si>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</si>
  <si>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</si>
  <si>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</si>
  <si>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</si>
  <si>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</si>
  <si>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</si>
  <si>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</si>
  <si>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</si>
  <si>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</si>
  <si>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</si>
  <si>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</si>
  <si>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</si>
  <si>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</si>
  <si>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</si>
  <si>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</si>
  <si>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</si>
  <si>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</si>
  <si>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</si>
  <si>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</si>
  <si>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</si>
  <si>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</si>
  <si>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</si>
  <si>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</si>
  <si>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</si>
  <si>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</si>
  <si>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</si>
  <si>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</si>
  <si>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</si>
  <si>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</si>
  <si>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</si>
  <si>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</si>
  <si>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</si>
  <si>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</si>
  <si>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</si>
  <si>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</si>
  <si>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</si>
  <si>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</si>
  <si>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</si>
  <si>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</si>
  <si>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</si>
  <si>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</si>
  <si>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</si>
  <si>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</si>
  <si>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</si>
  <si>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</si>
  <si>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</si>
  <si>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</si>
  <si>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</si>
  <si>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</si>
  <si>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</si>
  <si>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</si>
  <si>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</si>
  <si>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</si>
  <si>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</si>
  <si>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</si>
  <si>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</si>
  <si>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</si>
  <si>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</si>
  <si>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</si>
  <si>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</si>
  <si>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</si>
  <si>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</si>
  <si>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</si>
  <si>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</si>
  <si>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</si>
  <si>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</si>
  <si>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</si>
  <si>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</si>
  <si>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</si>
  <si>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</si>
  <si>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</si>
  <si>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</si>
  <si>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</si>
  <si>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</si>
  <si>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</si>
  <si>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</si>
  <si>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</si>
  <si>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</si>
  <si>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</si>
  <si>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</si>
  <si>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</si>
  <si>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</si>
  <si>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</si>
  <si>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</si>
  <si>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</si>
  <si>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</si>
  <si>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</si>
  <si>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</si>
  <si>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</si>
  <si>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</si>
  <si>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</si>
  <si>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</si>
  <si>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</si>
  <si>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</si>
  <si>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</si>
  <si>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</si>
  <si>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</si>
  <si>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</si>
  <si>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</si>
  <si>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</si>
  <si>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</si>
  <si>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</si>
  <si>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</si>
  <si>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</si>
  <si>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</si>
  <si>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</si>
  <si>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</si>
  <si>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</si>
  <si>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</si>
  <si>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</si>
  <si>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</si>
  <si>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</si>
  <si>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</si>
  <si>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</si>
  <si>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</si>
  <si>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</si>
  <si>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</si>
  <si>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</si>
  <si>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</si>
  <si>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</si>
  <si>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</si>
  <si>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</si>
  <si>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</si>
  <si>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</si>
  <si>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</si>
  <si>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</si>
  <si>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</si>
  <si>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</si>
  <si>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</si>
  <si>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</si>
  <si>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</si>
  <si>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</si>
  <si>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</si>
  <si>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</si>
  <si>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</si>
  <si>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</si>
  <si>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</si>
  <si>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</si>
  <si>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</si>
  <si>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</si>
  <si>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</si>
  <si>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</si>
  <si>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</si>
  <si>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</si>
  <si>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</si>
  <si>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</si>
  <si>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</si>
  <si>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</si>
  <si>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</si>
  <si>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</si>
  <si>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</si>
  <si>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</si>
  <si>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</si>
  <si>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</si>
  <si>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</si>
  <si>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</si>
  <si>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</si>
  <si>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</si>
  <si>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</si>
  <si>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</si>
  <si>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</si>
  <si>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</si>
  <si>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</si>
  <si>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</si>
  <si>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</si>
  <si>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</si>
  <si>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</si>
  <si>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</si>
  <si>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</si>
  <si>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</si>
  <si>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</si>
  <si>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</si>
  <si>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</si>
  <si>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</si>
  <si>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</si>
  <si>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</si>
  <si>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</si>
  <si>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</si>
  <si>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</si>
  <si>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</si>
  <si>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</si>
  <si>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</si>
  <si>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</si>
  <si>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</si>
  <si>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</si>
  <si>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</si>
  <si>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</si>
  <si>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</si>
  <si>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</si>
  <si>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</si>
  <si>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</si>
  <si>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</si>
  <si>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</si>
  <si>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</si>
  <si>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</si>
  <si>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</si>
  <si>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</si>
  <si>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</si>
  <si>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</si>
  <si>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</si>
  <si>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</si>
  <si>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</si>
  <si>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</si>
  <si>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</si>
  <si>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</si>
  <si>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</si>
  <si>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</si>
  <si>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</si>
  <si>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</si>
  <si>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</si>
  <si>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</si>
  <si>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</si>
  <si>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</si>
  <si>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</si>
  <si>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</si>
  <si>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</si>
  <si>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</si>
  <si>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</si>
  <si>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</si>
  <si>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</si>
  <si>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</si>
  <si>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</si>
  <si>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</si>
  <si>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</si>
  <si>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</si>
  <si>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</si>
  <si>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</si>
  <si>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</si>
  <si>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</si>
  <si>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</si>
  <si>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</si>
  <si>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</si>
  <si>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</si>
  <si>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</si>
  <si>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</si>
  <si>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</si>
  <si>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</si>
  <si>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</si>
  <si>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</si>
  <si>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</si>
  <si>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</si>
  <si>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</si>
  <si>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</si>
  <si>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</si>
  <si>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</si>
  <si>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</si>
  <si>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</si>
  <si>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</si>
  <si>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</si>
  <si>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</si>
  <si>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</si>
  <si>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</si>
  <si>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</si>
  <si>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</si>
  <si>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</si>
  <si>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</si>
  <si>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</si>
  <si>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</si>
  <si>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</si>
  <si>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</si>
  <si>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</si>
  <si>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</si>
  <si>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</si>
  <si>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</si>
  <si>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</si>
  <si>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</si>
  <si>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</si>
  <si>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</si>
  <si>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</si>
  <si>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</si>
  <si>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</si>
  <si>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</si>
  <si>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</si>
  <si>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</si>
  <si>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</si>
  <si>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</si>
  <si>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</si>
  <si>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</si>
  <si>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</si>
  <si>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</si>
  <si>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</si>
  <si>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</si>
  <si>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</si>
  <si>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</si>
  <si>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</si>
  <si>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</si>
  <si>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</si>
  <si>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</si>
  <si>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</si>
  <si>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</si>
  <si>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</si>
  <si>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</si>
  <si>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</si>
  <si>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</si>
  <si>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</si>
  <si>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</si>
  <si>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</si>
  <si>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</si>
  <si>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</si>
  <si>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</si>
  <si>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</si>
  <si>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</si>
  <si>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</si>
  <si>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</si>
  <si>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</si>
  <si>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</si>
  <si>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</si>
  <si>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</si>
  <si>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</si>
  <si>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</si>
  <si>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</si>
  <si>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</si>
  <si>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</si>
  <si>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</si>
  <si>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</si>
  <si>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</si>
  <si>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</si>
  <si>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</si>
  <si>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</si>
  <si>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</si>
  <si>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</si>
  <si>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</si>
  <si>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</si>
  <si>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</si>
  <si>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</si>
  <si>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</si>
  <si>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</si>
  <si>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</si>
  <si>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</si>
  <si>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</si>
  <si>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</si>
  <si>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</si>
  <si>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</si>
  <si>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</si>
  <si>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</si>
  <si>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</si>
  <si>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</si>
  <si>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</si>
  <si>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</si>
  <si>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</si>
  <si>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</si>
  <si>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</si>
  <si>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</si>
  <si>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</si>
  <si>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</si>
  <si>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</si>
  <si>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</si>
  <si>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</si>
  <si>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</si>
  <si>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</si>
  <si>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</si>
  <si>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</si>
  <si>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</si>
  <si>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</si>
  <si>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</si>
  <si>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</si>
  <si>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</si>
  <si>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</si>
  <si>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</si>
  <si>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</si>
  <si>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</si>
  <si>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</si>
  <si>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</si>
  <si>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</si>
  <si>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</si>
  <si>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</si>
  <si>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</si>
  <si>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</si>
  <si>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</si>
  <si>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</si>
  <si>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</si>
  <si>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</si>
  <si>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</si>
  <si>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</si>
  <si>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</si>
  <si>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</si>
  <si>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</si>
  <si>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</si>
  <si>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</si>
  <si>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</si>
  <si>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</si>
  <si>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</si>
  <si>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</si>
  <si>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</si>
  <si>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</si>
  <si>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</si>
  <si>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</si>
  <si>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</si>
  <si>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</si>
  <si>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</si>
  <si>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</si>
  <si>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</si>
  <si>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</si>
  <si>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</si>
  <si>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</si>
  <si>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</si>
  <si>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</si>
  <si>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</si>
  <si>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</si>
  <si>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</si>
  <si>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</si>
  <si>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</si>
  <si>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</si>
  <si>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</si>
  <si>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</si>
  <si>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</si>
  <si>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</si>
  <si>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</si>
  <si>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</si>
  <si>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</si>
  <si>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</si>
  <si>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</si>
  <si>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</si>
  <si>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</si>
  <si>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</si>
  <si>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</si>
  <si>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</si>
  <si>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</si>
  <si>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</si>
  <si>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</si>
  <si>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</si>
  <si>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</si>
  <si>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</si>
  <si>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</si>
  <si>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</si>
  <si>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</si>
  <si>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</si>
  <si>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</si>
  <si>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</si>
  <si>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</si>
  <si>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</si>
  <si>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</si>
  <si>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</si>
  <si>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</si>
  <si>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</si>
  <si>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</si>
  <si>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</si>
  <si>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</si>
  <si>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</si>
  <si>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</si>
  <si>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</si>
  <si>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</si>
  <si>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</si>
  <si>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</si>
  <si>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</si>
  <si>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</si>
  <si>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</si>
  <si>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</si>
  <si>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</si>
  <si>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</si>
  <si>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</si>
  <si>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</si>
  <si>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</si>
  <si>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</si>
  <si>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</si>
  <si>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</si>
  <si>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</si>
  <si>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</si>
  <si>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</si>
  <si>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</si>
  <si>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</si>
  <si>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</si>
  <si>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</si>
  <si>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</si>
  <si>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</si>
  <si>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</si>
  <si>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</si>
  <si>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</si>
  <si>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</si>
  <si>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</si>
  <si>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</si>
  <si>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</si>
  <si>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</si>
  <si>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</si>
  <si>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</si>
  <si>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</si>
  <si>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</si>
  <si>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</si>
  <si>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</si>
  <si>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</si>
  <si>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</si>
  <si>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</si>
  <si>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</si>
  <si>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</si>
  <si>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</si>
  <si>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</si>
  <si>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</si>
  <si>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</si>
  <si>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</si>
  <si>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</si>
  <si>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</si>
  <si>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</si>
  <si>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</si>
  <si>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</si>
  <si>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</si>
  <si>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</si>
  <si>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</si>
  <si>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</si>
  <si>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</si>
  <si>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</si>
  <si>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</si>
  <si>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</si>
  <si>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</si>
  <si>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</si>
  <si>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</si>
  <si>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</si>
  <si>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</si>
  <si>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</si>
  <si>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</si>
  <si>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</si>
  <si>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</si>
  <si>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</si>
  <si>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</si>
  <si>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</si>
  <si>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</si>
  <si>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</si>
  <si>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</si>
  <si>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</si>
  <si>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</si>
  <si>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</si>
  <si>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</si>
  <si>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</si>
  <si>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</si>
  <si>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</si>
  <si>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</si>
  <si>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</si>
  <si>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</si>
  <si>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</si>
  <si>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</si>
  <si>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</si>
  <si>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</si>
  <si>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</si>
  <si>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</si>
  <si>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</si>
  <si>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</si>
  <si>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</si>
  <si>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</si>
  <si>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</si>
  <si>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</si>
  <si>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</si>
  <si>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</si>
  <si>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</si>
  <si>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</si>
  <si>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</si>
  <si>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</si>
  <si>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</si>
  <si>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</si>
  <si>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</si>
  <si>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</si>
  <si>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</si>
  <si>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</si>
  <si>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</si>
  <si>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</si>
  <si>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</si>
  <si>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</si>
  <si>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</si>
  <si>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</si>
  <si>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</si>
  <si>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</si>
  <si>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</si>
  <si>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</si>
  <si>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</si>
  <si>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</si>
  <si>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</si>
  <si>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</si>
  <si>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</si>
  <si>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</si>
  <si>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</si>
  <si>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</si>
  <si>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</si>
  <si>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</si>
  <si>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</si>
  <si>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</si>
  <si>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</si>
  <si>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</si>
  <si>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</si>
  <si>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</si>
  <si>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</si>
  <si>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</si>
  <si>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</si>
  <si>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</si>
  <si>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</si>
  <si>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</si>
  <si>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</si>
  <si>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</si>
  <si>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</si>
  <si>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</si>
  <si>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</si>
  <si>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</si>
  <si>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</si>
  <si>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</si>
  <si>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</si>
  <si>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</si>
  <si>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</si>
  <si>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</si>
  <si>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</si>
  <si>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</si>
  <si>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</si>
  <si>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</si>
  <si>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</si>
  <si>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</si>
  <si>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</si>
  <si>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</si>
  <si>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</si>
  <si>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</si>
  <si>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</si>
  <si>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</si>
  <si>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</si>
  <si>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</si>
  <si>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</si>
  <si>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</si>
  <si>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</si>
  <si>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</si>
  <si>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</si>
  <si>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</si>
  <si>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</si>
  <si>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</si>
  <si>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</si>
  <si>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</si>
  <si>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</si>
  <si>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</si>
  <si>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</si>
  <si>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</si>
  <si>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</si>
  <si>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</si>
  <si>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</si>
  <si>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</si>
  <si>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</si>
  <si>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</si>
  <si>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</si>
  <si>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</si>
  <si>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</si>
  <si>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</si>
  <si>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</si>
  <si>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</si>
  <si>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</si>
  <si>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</si>
  <si>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</si>
  <si>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</si>
  <si>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</si>
  <si>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</si>
  <si>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</si>
  <si>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</si>
  <si>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</si>
  <si>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</si>
  <si>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</si>
  <si>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</si>
  <si>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</si>
  <si>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</si>
  <si>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</si>
  <si>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</si>
  <si>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</si>
  <si>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</si>
  <si>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</si>
  <si>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</si>
  <si>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</si>
  <si>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</si>
  <si>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</si>
  <si>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</si>
  <si>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</si>
  <si>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</si>
  <si>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</si>
  <si>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</si>
  <si>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</si>
  <si>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</si>
  <si>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</si>
  <si>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</si>
  <si>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</si>
  <si>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</si>
  <si>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</si>
  <si>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</si>
  <si>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</si>
  <si>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</si>
  <si>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</si>
  <si>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</si>
  <si>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</si>
  <si>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</si>
  <si>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</si>
  <si>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</si>
  <si>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</si>
  <si>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</si>
  <si>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</si>
  <si>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</si>
  <si>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</si>
  <si>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</si>
  <si>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</si>
  <si>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</si>
  <si>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</si>
  <si>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</si>
  <si>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</si>
  <si>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</si>
  <si>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</si>
  <si>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</si>
  <si>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</si>
  <si>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</si>
  <si>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</si>
  <si>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</si>
  <si>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</si>
  <si>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</si>
  <si>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</si>
  <si>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</si>
  <si>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</si>
  <si>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</si>
  <si>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</si>
  <si>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</si>
  <si>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</si>
  <si>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</si>
  <si>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</si>
  <si>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</si>
  <si>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</si>
  <si>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</si>
  <si>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</si>
  <si>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</si>
  <si>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</si>
  <si>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</si>
  <si>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</si>
  <si>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</si>
  <si>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</si>
  <si>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</si>
  <si>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</si>
  <si>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</si>
  <si>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</si>
  <si>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</si>
  <si>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</si>
  <si>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</si>
  <si>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</si>
  <si>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</si>
  <si>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</si>
  <si>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</si>
  <si>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</si>
  <si>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</si>
  <si>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</si>
  <si>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</si>
  <si>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</si>
  <si>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</si>
  <si>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</si>
  <si>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</si>
  <si>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</si>
  <si>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</si>
  <si>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</si>
  <si>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</si>
  <si>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</si>
  <si>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</si>
  <si>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</si>
  <si>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</si>
  <si>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</si>
  <si>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</si>
  <si>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</si>
  <si>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</si>
  <si>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</si>
  <si>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</si>
  <si>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</si>
  <si>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</si>
  <si>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</si>
  <si>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</si>
  <si>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</si>
  <si>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</si>
  <si>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</si>
  <si>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</si>
  <si>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</si>
  <si>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</si>
  <si>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</si>
  <si>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</si>
  <si>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</si>
  <si>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</si>
  <si>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</si>
  <si>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</si>
  <si>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</si>
  <si>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</si>
  <si>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</si>
  <si>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</si>
  <si>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</si>
  <si>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</si>
  <si>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</si>
  <si>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</si>
  <si>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</si>
  <si>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</si>
  <si>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</si>
  <si>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</si>
  <si>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</si>
  <si>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</si>
  <si>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</si>
  <si>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</si>
  <si>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</si>
  <si>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</si>
  <si>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</si>
  <si>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</si>
  <si>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</si>
  <si>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</si>
  <si>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</si>
  <si>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</si>
  <si>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</si>
  <si>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</si>
  <si>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</si>
  <si>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</si>
  <si>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</si>
  <si>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</si>
  <si>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</si>
  <si>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</si>
  <si>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</si>
  <si>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</si>
  <si>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</si>
  <si>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</si>
  <si>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</si>
  <si>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</si>
  <si>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</si>
  <si>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</si>
  <si>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</si>
  <si>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</si>
  <si>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</si>
  <si>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</si>
  <si>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</si>
  <si>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</si>
  <si>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</si>
  <si>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</si>
  <si>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</si>
  <si>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</si>
  <si>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</si>
  <si>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</si>
  <si>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</si>
  <si>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</si>
  <si>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</si>
  <si>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</si>
  <si>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</si>
  <si>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</si>
  <si>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</si>
  <si>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</si>
  <si>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</si>
  <si>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</si>
  <si>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</si>
  <si>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</si>
  <si>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</si>
  <si>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</si>
  <si>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</si>
  <si>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</si>
  <si>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</si>
  <si>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</si>
  <si>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</si>
  <si>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</si>
  <si>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</si>
  <si>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</si>
  <si>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</si>
  <si>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</si>
  <si>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</si>
  <si>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</si>
  <si>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</si>
  <si>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</si>
  <si>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</si>
  <si>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</si>
  <si>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</si>
  <si>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</si>
  <si>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</si>
  <si>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</si>
  <si>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</si>
  <si>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</si>
  <si>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</si>
  <si>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</si>
  <si>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</si>
  <si>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</si>
  <si>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</si>
  <si>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</si>
  <si>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</si>
  <si>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</si>
  <si>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</si>
  <si>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</si>
  <si>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</si>
  <si>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</si>
  <si>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</si>
  <si>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</si>
  <si>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</si>
  <si>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</si>
  <si>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</si>
  <si>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</si>
  <si>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</si>
  <si>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</si>
  <si>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</si>
  <si>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</si>
  <si>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</si>
  <si>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</si>
  <si>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</si>
  <si>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</si>
  <si>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</si>
  <si>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</si>
  <si>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</si>
  <si>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</si>
  <si>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</si>
  <si>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</si>
  <si>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</si>
  <si>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</si>
  <si>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</si>
  <si>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</si>
  <si>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</si>
  <si>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</si>
  <si>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</si>
  <si>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</si>
  <si>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</si>
  <si>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</si>
  <si>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</si>
  <si>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</si>
  <si>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</si>
  <si>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</si>
  <si>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</si>
  <si>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</si>
  <si>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</si>
  <si>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</si>
  <si>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</si>
  <si>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</si>
  <si>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</si>
  <si>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</si>
  <si>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</si>
  <si>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</si>
  <si>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</si>
  <si>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</si>
  <si>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</si>
  <si>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</si>
  <si>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</si>
  <si>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</si>
  <si>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</si>
  <si>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</si>
  <si>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</si>
  <si>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</si>
  <si>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</si>
  <si>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</si>
  <si>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</si>
  <si>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</si>
  <si>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</si>
  <si>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</si>
  <si>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</si>
  <si>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</si>
  <si>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</si>
  <si>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</si>
  <si>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</si>
  <si>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</si>
  <si>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</si>
  <si>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</si>
  <si>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</si>
  <si>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</si>
  <si>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</si>
  <si>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</si>
  <si>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</si>
  <si>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</si>
  <si>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</si>
  <si>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</si>
  <si>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</si>
  <si>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</si>
  <si>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</si>
  <si>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</si>
  <si>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</si>
  <si>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</si>
  <si>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</si>
  <si>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</si>
  <si>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</si>
  <si>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</si>
  <si>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</si>
  <si>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</si>
  <si>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</si>
  <si>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</si>
  <si>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</si>
  <si>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</si>
  <si>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</si>
  <si>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</si>
  <si>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</si>
  <si>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</si>
  <si>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</si>
  <si>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</si>
  <si>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</si>
  <si>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</si>
  <si>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</si>
  <si>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</si>
  <si>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</si>
  <si>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</si>
  <si>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</si>
  <si>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</si>
  <si>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</si>
  <si>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</si>
  <si>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</si>
  <si>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</si>
  <si>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</si>
  <si>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</si>
  <si>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</si>
  <si>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</si>
  <si>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</si>
  <si>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</si>
  <si>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</si>
  <si>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</si>
  <si>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</si>
  <si>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</si>
  <si>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</si>
  <si>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</si>
  <si>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</si>
  <si>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</si>
  <si>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</si>
  <si>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</si>
  <si>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</si>
  <si>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</si>
  <si>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</si>
  <si>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</si>
  <si>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</si>
  <si>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</si>
  <si>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</si>
  <si>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</si>
  <si>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</si>
  <si>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</si>
  <si>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</si>
  <si>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</si>
  <si>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</si>
  <si>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</si>
  <si>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</si>
  <si>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</si>
  <si>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</si>
  <si>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</si>
  <si>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</si>
  <si>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</si>
  <si>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</si>
  <si>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</si>
  <si>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</si>
  <si>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</si>
  <si>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</si>
  <si>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</si>
  <si>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</si>
  <si>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</si>
  <si>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</si>
  <si>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</si>
  <si>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</si>
  <si>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</si>
  <si>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</si>
  <si>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</si>
  <si>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</si>
  <si>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</si>
  <si>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</si>
  <si>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</si>
  <si>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</si>
  <si>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</si>
  <si>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</si>
  <si>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</si>
  <si>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</si>
  <si>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</si>
  <si>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</si>
  <si>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</si>
  <si>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</si>
  <si>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</si>
  <si>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</si>
  <si>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</si>
  <si>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</si>
  <si>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</si>
  <si>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</si>
  <si>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</si>
  <si>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</si>
  <si>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</si>
  <si>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</si>
  <si>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</si>
  <si>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</si>
  <si>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</si>
  <si>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</si>
  <si>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</si>
  <si>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</si>
  <si>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</si>
  <si>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</si>
  <si>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</si>
  <si>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</si>
  <si>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</si>
  <si>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</si>
  <si>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</si>
  <si>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</si>
  <si>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</si>
  <si>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</si>
  <si>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</si>
  <si>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</si>
  <si>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</si>
  <si>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</si>
  <si>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</si>
  <si>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</si>
  <si>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</si>
  <si>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</si>
  <si>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</si>
  <si>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</si>
  <si>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</si>
  <si>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</si>
  <si>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</si>
  <si>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</si>
  <si>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</si>
  <si>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</si>
  <si>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</si>
  <si>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</si>
  <si>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</si>
  <si>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</si>
  <si>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</si>
  <si>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</si>
  <si>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</si>
  <si>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</si>
  <si>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</si>
  <si>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</si>
  <si>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</si>
  <si>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</si>
  <si>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</si>
  <si>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</si>
  <si>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</si>
  <si>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</si>
  <si>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</si>
  <si>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</si>
  <si>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</si>
  <si>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</si>
  <si>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</si>
  <si>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</si>
  <si>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</si>
  <si>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</si>
  <si>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</si>
  <si>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</si>
  <si>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</si>
  <si>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</si>
  <si>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</si>
  <si>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</si>
  <si>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</si>
  <si>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</si>
  <si>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</si>
  <si>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</si>
  <si>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</si>
  <si>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</si>
  <si>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</si>
  <si>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</si>
  <si>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</si>
  <si>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</si>
  <si>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</si>
  <si>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</si>
  <si>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</si>
  <si>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</si>
  <si>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</si>
  <si>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</si>
  <si>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</si>
  <si>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</si>
  <si>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</si>
  <si>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</si>
  <si>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</si>
  <si>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</si>
  <si>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</si>
  <si>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</si>
  <si>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</si>
  <si>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</si>
  <si>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</si>
  <si>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</si>
  <si>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</si>
  <si>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</si>
  <si>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</si>
  <si>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</si>
  <si>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</si>
  <si>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</si>
  <si>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</si>
  <si>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</si>
  <si>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</si>
  <si>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</si>
  <si>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</si>
  <si>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</si>
  <si>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</si>
  <si>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</si>
  <si>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</si>
  <si>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</si>
  <si>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</si>
  <si>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</si>
  <si>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</si>
  <si>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</si>
  <si>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</si>
  <si>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</si>
  <si>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</si>
  <si>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</si>
  <si>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</si>
  <si>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</si>
  <si>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</si>
  <si>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</si>
  <si>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</si>
  <si>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</si>
  <si>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</si>
  <si>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</si>
  <si>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</si>
  <si>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</si>
  <si>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</si>
  <si>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</si>
  <si>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</si>
  <si>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</si>
  <si>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</si>
  <si>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</si>
  <si>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</si>
  <si>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</si>
  <si>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</si>
  <si>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</si>
  <si>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</si>
  <si>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</si>
  <si>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</si>
  <si>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</si>
  <si>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</si>
  <si>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</si>
  <si>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</si>
  <si>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</si>
  <si>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</si>
  <si>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</si>
  <si>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</si>
  <si>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</si>
  <si>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</si>
  <si>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</si>
  <si>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</si>
  <si>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</si>
  <si>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</si>
  <si>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</si>
  <si>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</si>
  <si>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</si>
  <si>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</si>
  <si>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</si>
  <si>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</si>
  <si>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</si>
  <si>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</si>
  <si>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</si>
  <si>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</si>
  <si>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</si>
  <si>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</si>
  <si>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</si>
  <si>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</si>
  <si>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</si>
  <si>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</si>
  <si>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</si>
  <si>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</si>
  <si>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</si>
  <si>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</si>
  <si>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</si>
  <si>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</si>
  <si>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</si>
  <si>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</si>
  <si>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</si>
  <si>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</si>
  <si>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</si>
  <si>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</si>
  <si>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</si>
  <si>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</si>
  <si>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</si>
  <si>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</si>
  <si>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</si>
  <si>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</si>
  <si>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</si>
  <si>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</si>
  <si>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</si>
  <si>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</si>
  <si>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</si>
  <si>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</si>
  <si>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</si>
  <si>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</si>
  <si>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</si>
  <si>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</si>
  <si>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</si>
  <si>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</si>
  <si>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</si>
  <si>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</si>
  <si>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</si>
  <si>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</si>
  <si>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</si>
  <si>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</si>
  <si>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</si>
  <si>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</si>
  <si>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</si>
  <si>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</si>
  <si>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</si>
  <si>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</si>
  <si>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</si>
  <si>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</si>
  <si>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</si>
  <si>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</si>
  <si>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</si>
  <si>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</si>
  <si>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</si>
  <si>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</si>
  <si>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</si>
  <si>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</si>
  <si>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</si>
  <si>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</si>
  <si>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</si>
  <si>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</si>
  <si>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</si>
  <si>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</si>
  <si>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</si>
  <si>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</si>
  <si>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</si>
  <si>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</si>
  <si>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</si>
  <si>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</si>
  <si>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</si>
  <si>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</si>
  <si>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</si>
  <si>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</si>
  <si>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</si>
  <si>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</si>
  <si>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</si>
  <si>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</si>
  <si>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</si>
  <si>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</si>
  <si>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</si>
  <si>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</si>
  <si>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</si>
  <si>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</si>
  <si>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</si>
  <si>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</si>
  <si>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</si>
  <si>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</si>
  <si>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</si>
  <si>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</si>
  <si>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</si>
  <si>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</si>
  <si>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</si>
  <si>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</si>
  <si>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</si>
  <si>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</si>
  <si>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</si>
  <si>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</si>
  <si>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</si>
  <si>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</si>
  <si>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</si>
  <si>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</si>
  <si>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</si>
  <si>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</si>
  <si>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</si>
  <si>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</si>
  <si>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</si>
  <si>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</si>
  <si>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</si>
  <si>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</si>
  <si>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</si>
  <si>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</si>
  <si>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</si>
  <si>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</si>
  <si>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</si>
  <si>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</si>
  <si>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</si>
  <si>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</si>
  <si>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</si>
  <si>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</si>
  <si>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</si>
  <si>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</si>
  <si>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</si>
  <si>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</si>
  <si>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</si>
  <si>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</si>
  <si>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</si>
  <si>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</si>
  <si>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</si>
  <si>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</si>
  <si>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</si>
  <si>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</si>
  <si>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</si>
  <si>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</si>
  <si>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</si>
  <si>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</si>
  <si>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</si>
  <si>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</si>
  <si>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</si>
  <si>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</si>
  <si>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</si>
  <si>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</si>
  <si>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</si>
  <si>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</si>
  <si>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</si>
  <si>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</si>
  <si>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</si>
  <si>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</si>
  <si>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</si>
  <si>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</si>
  <si>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</si>
  <si>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</si>
  <si>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</si>
  <si>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</si>
  <si>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</si>
  <si>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</si>
  <si>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</si>
  <si>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</si>
  <si>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</si>
  <si>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</si>
  <si>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</si>
  <si>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</si>
  <si>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</si>
  <si>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</si>
  <si>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</si>
  <si>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</si>
  <si>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</si>
  <si>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</si>
  <si>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</si>
  <si>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</si>
  <si>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</si>
  <si>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</si>
  <si>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</si>
  <si>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</si>
  <si>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</si>
  <si>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</si>
  <si>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</si>
  <si>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</si>
  <si>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</si>
  <si>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</si>
  <si>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</si>
  <si>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</si>
  <si>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</si>
  <si>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</si>
  <si>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</si>
  <si>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</si>
  <si>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</si>
  <si>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</si>
  <si>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</si>
  <si>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</si>
  <si>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</si>
  <si>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</si>
  <si>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</si>
  <si>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</si>
  <si>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</si>
  <si>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</si>
  <si>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</si>
  <si>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</si>
  <si>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</si>
  <si>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</si>
  <si>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</si>
  <si>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</si>
  <si>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</si>
  <si>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</si>
  <si>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</si>
  <si>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</si>
  <si>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</si>
  <si>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</si>
  <si>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</si>
  <si>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</si>
  <si>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</si>
  <si>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</si>
  <si>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</si>
  <si>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</si>
  <si>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</si>
  <si>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</si>
  <si>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</si>
  <si>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</si>
  <si>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</si>
  <si>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</si>
  <si>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</si>
  <si>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</si>
  <si>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</si>
  <si>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</si>
  <si>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</si>
  <si>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</si>
  <si>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</si>
  <si>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</si>
  <si>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</si>
  <si>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</si>
  <si>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</si>
  <si>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</si>
  <si>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</si>
  <si>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</si>
  <si>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</si>
  <si>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</si>
  <si>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</si>
  <si>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</si>
  <si>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</si>
  <si>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</si>
  <si>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</si>
  <si>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</si>
  <si>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</si>
  <si>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</si>
  <si>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</si>
  <si>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</si>
  <si>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</si>
  <si>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</si>
  <si>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</si>
  <si>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</si>
  <si>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</si>
  <si>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</si>
  <si>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</si>
  <si>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</si>
  <si>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</si>
  <si>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</si>
  <si>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</si>
  <si>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</si>
  <si>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</si>
  <si>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</si>
  <si>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</si>
  <si>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</si>
  <si>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</si>
  <si>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</si>
  <si>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</si>
  <si>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</si>
  <si>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</si>
  <si>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</si>
  <si>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</si>
  <si>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</si>
  <si>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</si>
  <si>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</si>
  <si>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</si>
  <si>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</si>
  <si>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</si>
  <si>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</si>
  <si>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</si>
  <si>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</si>
  <si>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</si>
  <si>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</si>
  <si>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</si>
  <si>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</si>
  <si>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</si>
  <si>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</si>
  <si>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</si>
  <si>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</si>
  <si>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</si>
  <si>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</si>
  <si>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</si>
  <si>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</si>
  <si>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</si>
  <si>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</si>
  <si>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</si>
  <si>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</si>
  <si>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</si>
  <si>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</si>
  <si>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</si>
  <si>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</si>
  <si>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</si>
  <si>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</si>
  <si>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</si>
  <si>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</si>
  <si>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</si>
  <si>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</si>
  <si>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</si>
  <si>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</si>
  <si>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</si>
  <si>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</si>
  <si>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</si>
  <si>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</si>
  <si>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</si>
  <si>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</si>
  <si>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</si>
  <si>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</si>
  <si>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</si>
  <si>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</si>
  <si>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</si>
  <si>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</si>
  <si>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</si>
  <si>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</si>
  <si>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</si>
  <si>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</si>
  <si>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</si>
  <si>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</si>
  <si>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</si>
  <si>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</si>
  <si>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</si>
  <si>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</si>
  <si>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</si>
  <si>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</si>
  <si>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</si>
  <si>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</si>
  <si>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</si>
  <si>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</si>
  <si>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</si>
  <si>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</si>
  <si>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</si>
  <si>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</si>
  <si>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</si>
  <si>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</si>
  <si>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</si>
  <si>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</si>
  <si>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</si>
  <si>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</si>
  <si>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</si>
  <si>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</si>
  <si>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</si>
  <si>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</si>
  <si>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</si>
  <si>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</si>
  <si>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</si>
  <si>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</si>
  <si>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</si>
  <si>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</si>
  <si>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</si>
  <si>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</si>
  <si>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</si>
  <si>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</si>
  <si>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</si>
  <si>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</si>
  <si>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</si>
  <si>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</si>
  <si>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</si>
  <si>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</si>
  <si>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</si>
  <si>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</si>
  <si>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</si>
  <si>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</si>
  <si>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</si>
  <si>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</si>
  <si>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</si>
  <si>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</si>
  <si>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</si>
  <si>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</si>
  <si>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</si>
  <si>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</si>
  <si>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</si>
  <si>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</si>
  <si>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</si>
  <si>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</si>
  <si>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</si>
  <si>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</si>
  <si>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</si>
  <si>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</si>
  <si>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</si>
  <si>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</si>
  <si>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</si>
  <si>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</si>
  <si>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</si>
  <si>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</si>
  <si>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</si>
  <si>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</si>
  <si>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</si>
  <si>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</si>
  <si>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</si>
  <si>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</si>
  <si>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</si>
  <si>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</si>
  <si>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</si>
  <si>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</si>
  <si>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</si>
  <si>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</si>
  <si>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</si>
  <si>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</si>
  <si>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</si>
  <si>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</si>
  <si>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</si>
  <si>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</si>
  <si>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</si>
  <si>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</si>
  <si>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</si>
  <si>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</si>
  <si>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</si>
  <si>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</si>
  <si>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</si>
  <si>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</si>
  <si>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</si>
  <si>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</si>
  <si>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</si>
  <si>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</si>
  <si>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</si>
  <si>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</si>
  <si>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</si>
  <si>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</si>
  <si>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</si>
  <si>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</si>
  <si>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</si>
  <si>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</si>
  <si>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</si>
  <si>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</si>
  <si>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</si>
  <si>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</si>
  <si>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</si>
  <si>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</si>
  <si>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</si>
  <si>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</si>
  <si>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</si>
  <si>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</si>
  <si>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</si>
  <si>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</si>
  <si>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</si>
  <si>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</si>
  <si>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</si>
  <si>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</si>
  <si>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</si>
  <si>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</si>
  <si>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</si>
  <si>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</si>
  <si>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</si>
  <si>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</si>
  <si>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</si>
  <si>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</si>
  <si>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</si>
  <si>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</si>
  <si>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</si>
  <si>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</si>
  <si>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</si>
  <si>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</si>
  <si>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</si>
  <si>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</si>
  <si>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</si>
  <si>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</si>
  <si>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</si>
  <si>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</si>
  <si>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</si>
  <si>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</si>
  <si>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</si>
  <si>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</si>
  <si>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</si>
  <si>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</si>
  <si>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</si>
  <si>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</si>
  <si>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</si>
  <si>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</si>
  <si>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</si>
  <si>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</si>
  <si>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</si>
  <si>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</si>
  <si>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</si>
  <si>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</si>
  <si>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</si>
  <si>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</si>
  <si>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</si>
  <si>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</si>
  <si>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</si>
  <si>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</si>
  <si>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</si>
  <si>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</si>
  <si>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</si>
  <si>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</si>
  <si>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</si>
  <si>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</si>
  <si>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</si>
  <si>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</si>
  <si>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</si>
  <si>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</si>
  <si>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</si>
  <si>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</si>
  <si>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</si>
  <si>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</si>
  <si>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</si>
  <si>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</si>
  <si>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</si>
  <si>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</si>
  <si>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</si>
  <si>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</si>
  <si>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</si>
  <si>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</si>
  <si>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</si>
  <si>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</si>
  <si>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</si>
  <si>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</si>
  <si>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</si>
  <si>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</si>
  <si>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</si>
  <si>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</si>
  <si>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</si>
  <si>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</si>
  <si>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</si>
  <si>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</si>
  <si>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</si>
  <si>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</si>
  <si>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</si>
  <si>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</si>
  <si>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</si>
  <si>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</si>
  <si>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</si>
  <si>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</si>
  <si>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</si>
  <si>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</si>
  <si>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</si>
  <si>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</si>
  <si>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</si>
  <si>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</si>
  <si>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</si>
  <si>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</si>
  <si>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</si>
  <si>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</si>
  <si>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</si>
  <si>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</si>
  <si>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</si>
  <si>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</si>
  <si>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</si>
  <si>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</si>
  <si>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</si>
  <si>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</si>
  <si>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</si>
  <si>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</si>
  <si>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</si>
  <si>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</si>
  <si>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</si>
  <si>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</si>
  <si>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</si>
  <si>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</si>
  <si>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</si>
  <si>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</si>
  <si>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</si>
  <si>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</si>
  <si>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</si>
  <si>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</si>
  <si>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</si>
  <si>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</si>
  <si>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</si>
  <si>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</si>
  <si>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</si>
  <si>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</si>
  <si>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</si>
  <si>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</si>
  <si>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</si>
  <si>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</si>
  <si>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</si>
  <si>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</si>
  <si>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</si>
  <si>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</si>
  <si>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</si>
  <si>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</si>
  <si>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</si>
  <si>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</si>
  <si>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</si>
  <si>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</si>
  <si>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</si>
  <si>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</si>
  <si>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</si>
  <si>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</si>
  <si>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</si>
  <si>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</si>
  <si>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</si>
  <si>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</si>
  <si>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</si>
  <si>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</si>
  <si>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</si>
  <si>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</si>
  <si>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</si>
  <si>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</si>
  <si>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</si>
  <si>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</si>
  <si>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</si>
  <si>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</si>
  <si>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</si>
  <si>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</si>
  <si>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</si>
  <si>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</si>
  <si>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</si>
  <si>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</si>
  <si>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</si>
  <si>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</si>
  <si>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</si>
  <si>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</si>
  <si>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</si>
  <si>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</si>
  <si>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</si>
  <si>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</si>
  <si>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</si>
  <si>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</si>
  <si>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</si>
  <si>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</si>
  <si>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</si>
  <si>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</si>
  <si>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</si>
  <si>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</si>
  <si>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</si>
  <si>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</si>
  <si>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</si>
  <si>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</si>
  <si>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</si>
  <si>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</si>
  <si>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</si>
  <si>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</si>
  <si>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</si>
  <si>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</si>
  <si>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</si>
  <si>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</si>
  <si>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</si>
  <si>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</si>
  <si>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</si>
  <si>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</si>
  <si>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</si>
  <si>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</si>
  <si>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</si>
  <si>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</si>
  <si>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</si>
  <si>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</si>
  <si>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</si>
  <si>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</si>
  <si>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</si>
  <si>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</si>
  <si>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</si>
  <si>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</si>
  <si>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</si>
  <si>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</si>
  <si>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</si>
  <si>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</si>
  <si>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</si>
  <si>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</si>
  <si>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</si>
  <si>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</si>
  <si>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</si>
  <si>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</si>
  <si>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</si>
  <si>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</si>
  <si>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</si>
  <si>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</si>
  <si>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</si>
  <si>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</si>
  <si>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</si>
  <si>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</si>
  <si>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</si>
  <si>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</si>
  <si>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</si>
  <si>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</si>
  <si>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</si>
  <si>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</si>
  <si>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</si>
  <si>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</si>
  <si>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</si>
  <si>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</si>
  <si>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</si>
  <si>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</si>
  <si>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</si>
  <si>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</si>
  <si>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</si>
  <si>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</si>
  <si>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</si>
  <si>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</si>
  <si>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</si>
  <si>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</si>
  <si>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</si>
  <si>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</si>
  <si>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</si>
  <si>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</si>
  <si>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</si>
  <si>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</si>
  <si>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</si>
  <si>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</si>
  <si>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</si>
  <si>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</si>
  <si>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</si>
  <si>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</si>
  <si>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</si>
  <si>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</si>
  <si>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</si>
  <si>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</si>
  <si>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</si>
  <si>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</si>
  <si>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</si>
  <si>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</si>
  <si>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</si>
  <si>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</si>
  <si>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</si>
  <si>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</si>
  <si>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</si>
  <si>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</si>
  <si>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</si>
  <si>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</si>
  <si>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</si>
  <si>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</si>
  <si>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</si>
  <si>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</si>
  <si>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</si>
  <si>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</si>
  <si>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</si>
  <si>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</si>
  <si>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</si>
  <si>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</si>
  <si>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</si>
  <si>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</si>
  <si>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</si>
  <si>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</si>
  <si>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</si>
  <si>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</si>
  <si>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</si>
  <si>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</si>
  <si>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</si>
  <si>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</si>
  <si>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</si>
  <si>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</si>
  <si>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</si>
  <si>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</si>
  <si>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</si>
  <si>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</si>
  <si>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</si>
  <si>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</si>
  <si>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</si>
  <si>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</si>
  <si>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</si>
  <si>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</si>
  <si>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</si>
  <si>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</si>
  <si>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</si>
  <si>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</si>
  <si>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</si>
  <si>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</si>
  <si>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</si>
  <si>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</si>
  <si>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</si>
  <si>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</si>
  <si>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</si>
  <si>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</si>
  <si>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</si>
  <si>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</si>
  <si>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</si>
  <si>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</si>
  <si>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</si>
  <si>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</si>
  <si>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</si>
  <si>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</si>
  <si>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</si>
  <si>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</si>
  <si>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</si>
  <si>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</si>
  <si>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</si>
  <si>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</si>
  <si>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</si>
  <si>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</si>
  <si>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</si>
  <si>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</si>
  <si>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</si>
  <si>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</si>
  <si>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</si>
  <si>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</si>
  <si>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</si>
  <si>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</si>
  <si>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</si>
  <si>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</si>
  <si>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</si>
  <si>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</si>
  <si>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</si>
  <si>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</si>
  <si>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</si>
  <si>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</si>
  <si>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</si>
  <si>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</si>
  <si>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</si>
  <si>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</si>
  <si>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</si>
  <si>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</si>
  <si>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</si>
  <si>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</si>
  <si>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</si>
  <si>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</si>
  <si>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</si>
  <si>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</si>
  <si>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</si>
  <si>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</si>
  <si>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</si>
  <si>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</si>
  <si>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</si>
  <si>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</si>
  <si>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</si>
  <si>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</si>
  <si>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</si>
  <si>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</si>
  <si>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</si>
  <si>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</si>
  <si>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</si>
  <si>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</si>
  <si>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</si>
  <si>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</si>
  <si>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</si>
  <si>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</si>
  <si>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</si>
  <si>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</si>
  <si>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</si>
  <si>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</si>
  <si>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</si>
  <si>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</si>
  <si>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</si>
  <si>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</si>
  <si>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</si>
  <si>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</si>
  <si>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</si>
  <si>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</si>
  <si>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</si>
  <si>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</si>
  <si>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</si>
  <si>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</si>
  <si>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</si>
  <si>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</si>
  <si>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</si>
  <si>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</si>
  <si>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</si>
  <si>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</si>
  <si>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</si>
  <si>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</si>
  <si>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</si>
  <si>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</si>
  <si>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</si>
  <si>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</si>
  <si>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</si>
  <si>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</si>
  <si>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</si>
  <si>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</si>
  <si>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</si>
  <si>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</si>
  <si>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</si>
  <si>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</si>
  <si>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</si>
  <si>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</si>
  <si>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</si>
  <si>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</si>
  <si>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</si>
  <si>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</si>
  <si>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</si>
  <si>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</si>
  <si>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</si>
  <si>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</si>
  <si>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</si>
  <si>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</si>
  <si>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</si>
  <si>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</si>
  <si>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</si>
  <si>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</si>
  <si>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</si>
  <si>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</si>
  <si>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</si>
  <si>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</si>
  <si>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</si>
  <si>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</si>
  <si>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</si>
  <si>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</si>
  <si>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</si>
  <si>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</si>
  <si>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</si>
  <si>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</si>
  <si>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</si>
  <si>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</si>
  <si>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</si>
  <si>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</si>
  <si>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</si>
  <si>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</si>
  <si>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</si>
  <si>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</si>
  <si>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</si>
  <si>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</si>
  <si>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</si>
  <si>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</si>
  <si>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</si>
  <si>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</si>
  <si>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</si>
  <si>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</si>
  <si>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</si>
  <si>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</si>
  <si>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</si>
  <si>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</si>
  <si>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</si>
  <si>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</si>
  <si>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</si>
  <si>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</si>
  <si>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</si>
  <si>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</si>
  <si>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</si>
  <si>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</si>
  <si>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</si>
  <si>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</si>
  <si>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</si>
  <si>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</si>
  <si>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</si>
  <si>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</si>
  <si>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</si>
  <si>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</si>
  <si>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</si>
  <si>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</si>
  <si>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</si>
  <si>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</si>
  <si>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</si>
  <si>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</si>
  <si>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</si>
  <si>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</si>
  <si>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</si>
  <si>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</si>
  <si>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</si>
  <si>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</si>
  <si>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</si>
  <si>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</si>
  <si>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</si>
  <si>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</si>
  <si>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</si>
  <si>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</si>
  <si>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</si>
  <si>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</si>
  <si>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</si>
  <si>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</si>
  <si>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</si>
  <si>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</si>
  <si>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</si>
  <si>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</si>
  <si>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</si>
  <si>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</si>
  <si>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</si>
  <si>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</si>
  <si>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</si>
  <si>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</si>
  <si>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</si>
  <si>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</si>
  <si>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</si>
  <si>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</si>
  <si>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</si>
  <si>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</si>
  <si>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</si>
  <si>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</si>
  <si>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</si>
  <si>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</si>
  <si>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</si>
  <si>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</si>
  <si>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</si>
  <si>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</si>
  <si>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</si>
  <si>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</si>
  <si>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</si>
  <si>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</si>
  <si>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</si>
  <si>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</si>
  <si>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</si>
  <si>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</si>
  <si>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</si>
  <si>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</si>
  <si>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</si>
  <si>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</si>
  <si>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</si>
  <si>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</si>
  <si>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</si>
  <si>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</si>
  <si>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</si>
  <si>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</si>
  <si>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</si>
  <si>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</si>
  <si>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</si>
  <si>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</si>
  <si>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</si>
  <si>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</si>
  <si>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</si>
  <si>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</si>
  <si>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</si>
  <si>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</si>
  <si>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</si>
  <si>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</si>
  <si>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</si>
  <si>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</si>
  <si>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</si>
  <si>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</si>
  <si>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</si>
  <si>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</si>
  <si>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</si>
  <si>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</si>
  <si>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</si>
  <si>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</si>
  <si>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</si>
  <si>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</si>
  <si>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</si>
  <si>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</si>
  <si>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</si>
  <si>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</si>
  <si>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</si>
  <si>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</si>
  <si>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</si>
  <si>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</si>
  <si>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</si>
  <si>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</si>
  <si>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</si>
  <si>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</si>
  <si>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</si>
  <si>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</si>
  <si>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</si>
  <si>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</si>
  <si>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</si>
  <si>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</si>
  <si>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</si>
  <si>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</si>
  <si>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</si>
  <si>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</si>
  <si>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</si>
  <si>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</si>
  <si>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</si>
  <si>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</si>
  <si>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</si>
  <si>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</si>
  <si>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</si>
  <si>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</si>
  <si>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</si>
  <si>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</si>
  <si>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</si>
  <si>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</si>
  <si>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</si>
  <si>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</si>
  <si>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</si>
  <si>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</si>
  <si>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</si>
  <si>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</si>
  <si>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</si>
  <si>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</si>
  <si>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</si>
  <si>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</si>
  <si>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</si>
  <si>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</si>
  <si>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</si>
  <si>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</si>
  <si>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</si>
  <si>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</si>
  <si>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</si>
  <si>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</si>
  <si>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</si>
  <si>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</si>
  <si>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</si>
  <si>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</si>
  <si>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</si>
  <si>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</si>
  <si>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</si>
  <si>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</si>
  <si>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</si>
  <si>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</si>
  <si>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</si>
  <si>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</si>
  <si>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</si>
  <si>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</si>
  <si>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</si>
  <si>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</si>
  <si>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</si>
  <si>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</si>
  <si>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</si>
  <si>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</si>
  <si>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</si>
  <si>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</si>
  <si>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</si>
  <si>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</si>
  <si>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</si>
  <si>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</si>
  <si>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</si>
  <si>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</si>
  <si>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</si>
  <si>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</si>
  <si>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</si>
  <si>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</si>
  <si>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</si>
  <si>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</si>
  <si>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</si>
  <si>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</si>
  <si>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</si>
  <si>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</si>
  <si>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</si>
  <si>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</si>
  <si>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</si>
  <si>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</si>
  <si>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</si>
  <si>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</si>
  <si>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</si>
  <si>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</si>
  <si>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</si>
  <si>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</si>
  <si>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</si>
  <si>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</si>
  <si>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</si>
  <si>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</si>
  <si>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</si>
  <si>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</si>
  <si>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</si>
  <si>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</si>
  <si>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</si>
  <si>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</si>
  <si>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</si>
  <si>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</si>
  <si>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</si>
  <si>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</si>
  <si>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</si>
  <si>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</si>
  <si>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</si>
  <si>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</si>
  <si>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</si>
  <si>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</si>
  <si>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</si>
  <si>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</si>
  <si>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</si>
  <si>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</si>
  <si>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</si>
  <si>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</si>
  <si>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</si>
  <si>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</si>
  <si>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</si>
  <si>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</si>
  <si>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</si>
  <si>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</si>
  <si>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</si>
  <si>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</si>
  <si>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</si>
  <si>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</si>
  <si>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</si>
  <si>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</si>
  <si>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</si>
  <si>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</si>
  <si>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</si>
  <si>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</si>
  <si>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</si>
  <si>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</si>
  <si>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</si>
  <si>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</si>
  <si>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</si>
  <si>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</si>
  <si>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</si>
  <si>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</si>
  <si>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</si>
  <si>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</si>
  <si>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</si>
  <si>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</si>
  <si>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</si>
  <si>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</si>
  <si>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</si>
  <si>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</si>
  <si>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</si>
  <si>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</si>
  <si>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</si>
  <si>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</si>
  <si>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</si>
  <si>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</si>
  <si>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</si>
  <si>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</si>
  <si>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</si>
  <si>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</si>
  <si>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</si>
  <si>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</si>
  <si>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</si>
  <si>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</si>
  <si>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</si>
  <si>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</si>
  <si>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</si>
  <si>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</si>
  <si>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</si>
  <si>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</si>
  <si>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</si>
  <si>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</si>
  <si>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</si>
  <si>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</si>
  <si>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</si>
  <si>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</si>
  <si>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</si>
  <si>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</si>
  <si>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</si>
  <si>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</si>
  <si>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</si>
  <si>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</si>
  <si>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</si>
  <si>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</si>
  <si>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</si>
  <si>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</si>
  <si>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</si>
  <si>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</si>
  <si>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</si>
  <si>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</si>
  <si>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</si>
  <si>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</si>
  <si>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</si>
  <si>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</si>
  <si>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</si>
  <si>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</si>
  <si>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</si>
  <si>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</si>
  <si>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</si>
  <si>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</si>
  <si>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</si>
  <si>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</si>
  <si>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</si>
  <si>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</si>
  <si>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</si>
  <si>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</si>
  <si>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</si>
  <si>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</si>
  <si>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</si>
  <si>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</si>
  <si>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</si>
  <si>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</si>
  <si>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</si>
  <si>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</si>
  <si>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</si>
  <si>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</si>
  <si>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</si>
  <si>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</si>
  <si>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</si>
  <si>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</si>
  <si>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</si>
  <si>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</si>
  <si>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</si>
  <si>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</si>
  <si>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</si>
  <si>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</si>
  <si>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</si>
  <si>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</si>
  <si>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</si>
  <si>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</si>
  <si>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</si>
  <si>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</si>
  <si>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</si>
  <si>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</si>
  <si>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</si>
  <si>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</si>
  <si>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</si>
  <si>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</si>
  <si>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</si>
  <si>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</si>
  <si>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</si>
  <si>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</si>
  <si>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</si>
  <si>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</si>
  <si>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</si>
  <si>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</si>
  <si>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</si>
  <si>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</si>
  <si>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</si>
  <si>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</si>
  <si>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</si>
  <si>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</si>
  <si>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</si>
  <si>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</si>
  <si>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</si>
  <si>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</si>
  <si>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</si>
  <si>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</si>
  <si>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</si>
  <si>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</si>
  <si>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</si>
  <si>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</si>
  <si>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</si>
  <si>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</si>
  <si>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</si>
  <si>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</si>
  <si>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</si>
  <si>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</si>
  <si>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</si>
  <si>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</si>
  <si>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</si>
  <si>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</si>
  <si>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</si>
  <si>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</si>
  <si>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</si>
  <si>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</si>
  <si>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</si>
  <si>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</si>
  <si>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</si>
  <si>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</si>
  <si>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</si>
  <si>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</si>
  <si>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</si>
  <si>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</si>
  <si>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</si>
  <si>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</si>
  <si>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</si>
  <si>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</si>
  <si>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</si>
  <si>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</si>
  <si>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</si>
  <si>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</si>
  <si>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</si>
  <si>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</si>
  <si>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</si>
  <si>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</si>
  <si>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</si>
  <si>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</si>
  <si>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</si>
  <si>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</si>
  <si>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</si>
  <si>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</si>
  <si>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</si>
  <si>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</si>
  <si>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</si>
  <si>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</si>
  <si>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</si>
  <si>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</si>
  <si>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</si>
  <si>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</si>
  <si>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</si>
  <si>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</si>
  <si>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</si>
  <si>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</si>
  <si>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</si>
  <si>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</si>
  <si>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</si>
  <si>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</si>
  <si>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</si>
  <si>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</si>
  <si>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</si>
  <si>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</si>
  <si>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</si>
  <si>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</si>
  <si>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</si>
  <si>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</si>
  <si>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</si>
  <si>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</si>
  <si>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</si>
  <si>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</si>
  <si>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</si>
  <si>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</si>
  <si>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</si>
  <si>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</si>
  <si>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</si>
  <si>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</si>
  <si>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</si>
  <si>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</si>
  <si>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</si>
  <si>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</si>
  <si>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</si>
  <si>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</si>
  <si>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</si>
  <si>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</si>
  <si>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</si>
  <si>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</si>
  <si>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</si>
  <si>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</si>
  <si>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</si>
  <si>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</si>
  <si>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</si>
  <si>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</si>
  <si>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</si>
  <si>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</si>
  <si>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</si>
  <si>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</si>
  <si>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</si>
  <si>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</si>
  <si>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</si>
  <si>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</si>
  <si>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</si>
  <si>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</si>
  <si>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</si>
  <si>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</si>
  <si>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</si>
  <si>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</si>
  <si>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</si>
  <si>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</si>
  <si>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</si>
  <si>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</si>
  <si>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</si>
  <si>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</si>
  <si>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</si>
  <si>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</si>
  <si>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</si>
  <si>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</si>
  <si>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</si>
  <si>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</si>
  <si>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</si>
  <si>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</si>
  <si>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</si>
  <si>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</si>
  <si>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</si>
  <si>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</si>
  <si>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</si>
  <si>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</si>
  <si>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</si>
  <si>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</si>
  <si>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</si>
  <si>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</si>
  <si>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</si>
  <si>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</si>
  <si>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</si>
  <si>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</si>
  <si>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</si>
  <si>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</si>
  <si>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</si>
  <si>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</si>
  <si>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</si>
  <si>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</si>
  <si>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</si>
  <si>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</si>
  <si>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</si>
  <si>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</si>
  <si>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</si>
  <si>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</si>
  <si>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</si>
  <si>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</si>
  <si>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</si>
  <si>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</si>
  <si>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</si>
  <si>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</si>
  <si>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</si>
  <si>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</si>
  <si>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</si>
  <si>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</si>
  <si>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</si>
  <si>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</si>
  <si>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</si>
  <si>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</si>
  <si>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</si>
  <si>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</si>
  <si>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</si>
  <si>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</si>
  <si>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</si>
  <si>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</si>
  <si>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</si>
  <si>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</si>
  <si>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</si>
  <si>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</si>
  <si>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</si>
  <si>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</si>
  <si>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</si>
  <si>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</si>
  <si>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</si>
  <si>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</si>
  <si>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</si>
  <si>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</si>
  <si>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</si>
  <si>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</si>
  <si>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</si>
  <si>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</si>
  <si>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</si>
  <si>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</si>
  <si>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</si>
  <si>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</si>
  <si>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</si>
  <si>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</si>
  <si>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</si>
  <si>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</si>
  <si>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</si>
  <si>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</si>
  <si>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</si>
  <si>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</si>
  <si>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</si>
  <si>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</si>
  <si>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</si>
  <si>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</si>
  <si>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</si>
  <si>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</si>
  <si>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</si>
  <si>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</si>
  <si>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</si>
  <si>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</si>
  <si>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</si>
  <si>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</si>
  <si>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</si>
  <si>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</si>
  <si>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</si>
  <si>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</si>
  <si>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</si>
  <si>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</si>
  <si>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</si>
  <si>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</si>
  <si>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</si>
  <si>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</si>
  <si>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</si>
  <si>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</si>
  <si>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</si>
  <si>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</si>
  <si>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</si>
  <si>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</si>
  <si>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</si>
  <si>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</si>
  <si>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</si>
  <si>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</si>
  <si>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</si>
  <si>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</si>
  <si>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</si>
  <si>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</si>
  <si>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</si>
  <si>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</si>
  <si>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</si>
  <si>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</si>
  <si>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</si>
  <si>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</si>
  <si>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</si>
  <si>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</si>
  <si>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</si>
  <si>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</si>
  <si>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</si>
  <si>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</si>
  <si>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</si>
  <si>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</si>
  <si>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</si>
  <si>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</si>
  <si>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</si>
  <si>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</si>
  <si>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</si>
  <si>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</si>
  <si>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</si>
  <si>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</si>
  <si>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</si>
  <si>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</si>
  <si>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</si>
  <si>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</si>
  <si>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</si>
  <si>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</si>
  <si>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</si>
  <si>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</si>
  <si>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</si>
  <si>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</si>
  <si>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</si>
  <si>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</si>
  <si>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</si>
  <si>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</si>
  <si>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</si>
  <si>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</si>
  <si>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</si>
  <si>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</si>
  <si>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</si>
  <si>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</si>
  <si>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</si>
  <si>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</si>
  <si>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</si>
  <si>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</si>
  <si>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</si>
  <si>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</si>
  <si>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</si>
  <si>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</si>
  <si>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</si>
  <si>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</si>
  <si>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</si>
  <si>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</si>
  <si>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</si>
  <si>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</si>
  <si>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</si>
  <si>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</si>
  <si>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</si>
  <si>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</si>
  <si>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</si>
  <si>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</si>
  <si>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</si>
  <si>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</si>
  <si>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</si>
  <si>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</si>
  <si>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</si>
  <si>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</si>
  <si>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</si>
  <si>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</si>
  <si>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</si>
  <si>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</si>
  <si>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</si>
  <si>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</si>
  <si>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</si>
  <si>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</si>
  <si>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</si>
  <si>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</si>
  <si>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</si>
  <si>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</si>
  <si>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</si>
  <si>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</si>
  <si>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</si>
  <si>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</si>
  <si>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</si>
  <si>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</si>
  <si>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</si>
  <si>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</si>
  <si>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</si>
  <si>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</si>
  <si>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</si>
  <si>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</si>
  <si>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</si>
  <si>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</si>
  <si>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</si>
  <si>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</si>
  <si>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</si>
  <si>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</si>
  <si>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</si>
  <si>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</si>
  <si>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</si>
  <si>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</si>
  <si>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</si>
  <si>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</si>
  <si>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</si>
  <si>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</si>
  <si>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</si>
  <si>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</si>
  <si>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</si>
  <si>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</si>
  <si>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</si>
  <si>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</si>
  <si>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</si>
  <si>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</si>
  <si>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</si>
  <si>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</si>
  <si>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</si>
  <si>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</si>
  <si>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</si>
  <si>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</si>
  <si>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</si>
  <si>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</si>
  <si>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</si>
  <si>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</si>
  <si>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</si>
  <si>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</si>
  <si>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</si>
  <si>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</si>
  <si>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</si>
  <si>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</si>
  <si>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</si>
  <si>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</si>
  <si>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</si>
  <si>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</si>
  <si>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</si>
  <si>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</si>
  <si>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</si>
  <si>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</si>
  <si>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</si>
  <si>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</si>
  <si>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</si>
  <si>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</si>
  <si>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</si>
  <si>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</si>
  <si>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</si>
  <si>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</si>
  <si>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</si>
  <si>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</si>
  <si>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</si>
  <si>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</si>
  <si>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</si>
  <si>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</si>
  <si>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</si>
  <si>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</si>
  <si>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</si>
  <si>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</si>
  <si>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</si>
  <si>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</si>
  <si>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</si>
  <si>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</si>
  <si>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</si>
  <si>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</si>
  <si>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</si>
  <si>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</si>
  <si>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</si>
  <si>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</si>
  <si>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</si>
  <si>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</si>
  <si>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</si>
  <si>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</si>
  <si>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</si>
  <si>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</si>
  <si>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</si>
  <si>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</si>
  <si>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</si>
  <si>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</si>
  <si>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</si>
  <si>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</si>
  <si>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</si>
  <si>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</si>
  <si>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</si>
  <si>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</si>
  <si>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</si>
  <si>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</si>
  <si>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</si>
  <si>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</si>
  <si>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</si>
  <si>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</si>
  <si>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</si>
  <si>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</si>
  <si>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</si>
  <si>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</si>
  <si>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</si>
  <si>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</si>
  <si>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</si>
  <si>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</si>
  <si>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</si>
  <si>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</si>
  <si>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</si>
  <si>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</si>
  <si>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</si>
  <si>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</si>
  <si>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</si>
  <si>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</si>
  <si>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</si>
  <si>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</si>
  <si>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</si>
  <si>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</si>
  <si>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</si>
  <si>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</si>
  <si>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</si>
  <si>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</si>
  <si>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</si>
  <si>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</si>
  <si>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</si>
  <si>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</si>
  <si>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</si>
  <si>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</si>
  <si>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</si>
  <si>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</si>
  <si>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</si>
  <si>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</si>
  <si>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</si>
  <si>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</si>
  <si>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</si>
  <si>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</si>
  <si>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</si>
  <si>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</si>
  <si>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</si>
  <si>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</si>
  <si>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</si>
  <si>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</si>
  <si>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</si>
  <si>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</si>
  <si>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</si>
  <si>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</si>
  <si>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</si>
  <si>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</si>
  <si>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</si>
  <si>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</si>
  <si>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</si>
  <si>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</si>
  <si>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</si>
  <si>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</si>
  <si>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</si>
  <si>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</si>
  <si>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</si>
  <si>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</si>
  <si>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</si>
  <si>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</si>
  <si>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</si>
  <si>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</si>
  <si>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</si>
  <si>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</si>
  <si>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</si>
  <si>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</si>
  <si>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</si>
  <si>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</si>
  <si>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</si>
  <si>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</si>
  <si>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</si>
  <si>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</si>
  <si>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</si>
  <si>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</si>
  <si>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</si>
  <si>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</si>
  <si>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</si>
  <si>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</si>
  <si>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</si>
  <si>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</si>
  <si>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</si>
  <si>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</si>
  <si>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</si>
  <si>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</si>
  <si>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</si>
  <si>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</si>
  <si>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</si>
  <si>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</si>
  <si>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</si>
  <si>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</si>
  <si>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</si>
  <si>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</si>
  <si>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</si>
  <si>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</si>
  <si>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</si>
  <si>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</si>
  <si>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</si>
  <si>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</si>
  <si>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</si>
  <si>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</si>
  <si>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</si>
  <si>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</si>
  <si>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</si>
  <si>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</si>
  <si>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</si>
  <si>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</si>
  <si>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</si>
  <si>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</si>
  <si>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</si>
  <si>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</si>
  <si>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</si>
  <si>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</si>
  <si>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</si>
  <si>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</si>
  <si>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</si>
  <si>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</si>
  <si>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</si>
  <si>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</si>
  <si>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</si>
  <si>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</si>
  <si>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</si>
  <si>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</si>
  <si>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</si>
  <si>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</si>
  <si>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</si>
  <si>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</si>
  <si>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</si>
  <si>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</si>
  <si>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</si>
  <si>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</si>
  <si>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</si>
  <si>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</si>
  <si>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</si>
  <si>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</si>
  <si>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</si>
  <si>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</si>
  <si>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</si>
  <si>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</si>
  <si>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</si>
  <si>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</si>
  <si>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</si>
  <si>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</si>
  <si>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</si>
  <si>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</si>
  <si>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</si>
  <si>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</si>
  <si>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</si>
  <si>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</si>
  <si>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</si>
  <si>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</si>
  <si>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</si>
  <si>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</si>
  <si>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</si>
  <si>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</si>
  <si>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</si>
  <si>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</si>
  <si>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</si>
  <si>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</si>
  <si>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</si>
  <si>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</si>
  <si>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</si>
  <si>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</si>
  <si>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</si>
  <si>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</si>
  <si>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</si>
  <si>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</si>
  <si>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</si>
  <si>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</si>
  <si>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</si>
  <si>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</si>
  <si>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</si>
  <si>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</si>
  <si>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</si>
  <si>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</si>
  <si>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</si>
  <si>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</si>
  <si>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</si>
  <si>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</si>
  <si>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</si>
  <si>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</si>
  <si>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</si>
  <si>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</si>
  <si>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</si>
  <si>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</si>
  <si>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</si>
  <si>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</si>
  <si>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</si>
  <si>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</si>
  <si>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</si>
  <si>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</si>
  <si>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</si>
  <si>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</si>
  <si>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</si>
  <si>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</si>
  <si>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</si>
  <si>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</si>
  <si>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</si>
  <si>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</si>
  <si>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</si>
  <si>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</si>
  <si>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</si>
  <si>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</si>
  <si>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</si>
  <si>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</si>
  <si>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</si>
  <si>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</si>
  <si>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</si>
  <si>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</si>
  <si>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</si>
  <si>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</si>
  <si>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</si>
  <si>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</si>
  <si>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</si>
  <si>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</si>
  <si>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</si>
  <si>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</si>
  <si>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</si>
  <si>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</si>
  <si>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</si>
  <si>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</si>
  <si>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</si>
  <si>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</si>
  <si>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</si>
  <si>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</si>
  <si>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</si>
  <si>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</si>
  <si>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</si>
  <si>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</si>
  <si>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</si>
  <si>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</si>
  <si>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</si>
  <si>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</si>
  <si>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</si>
  <si>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</si>
  <si>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</si>
  <si>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</si>
  <si>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</si>
  <si>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</si>
  <si>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</si>
  <si>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</si>
  <si>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</si>
  <si>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</si>
  <si>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</si>
  <si>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</si>
  <si>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</si>
  <si>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</si>
  <si>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</si>
  <si>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</si>
  <si>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</si>
  <si>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</si>
  <si>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</si>
  <si>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</si>
  <si>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</si>
  <si>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</si>
  <si>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</si>
  <si>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</si>
  <si>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</si>
  <si>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</si>
  <si>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</si>
  <si>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</si>
  <si>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</si>
  <si>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</si>
  <si>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</si>
  <si>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</si>
  <si>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</si>
  <si>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</si>
  <si>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</si>
  <si>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</si>
  <si>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</si>
  <si>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</si>
  <si>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</si>
  <si>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</si>
  <si>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</si>
  <si>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</si>
  <si>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</si>
  <si>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</si>
  <si>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</si>
  <si>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</si>
  <si>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</si>
  <si>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</si>
  <si>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</si>
  <si>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</si>
  <si>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</si>
  <si>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</si>
  <si>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</si>
  <si>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</si>
  <si>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</si>
  <si>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</si>
  <si>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</si>
  <si>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</si>
  <si>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</si>
  <si>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</si>
  <si>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</si>
  <si>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</si>
  <si>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</si>
  <si>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</si>
  <si>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</si>
  <si>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</si>
  <si>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</si>
  <si>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</si>
  <si>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</si>
  <si>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</si>
  <si>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</si>
  <si>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</si>
  <si>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</si>
  <si>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</si>
  <si>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</si>
  <si>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</si>
  <si>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</si>
  <si>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</si>
  <si>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</si>
  <si>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</si>
  <si>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</si>
  <si>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</si>
  <si>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</si>
  <si>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</si>
  <si>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</si>
  <si>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</si>
  <si>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</si>
  <si>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</si>
  <si>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</si>
  <si>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</si>
  <si>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</si>
  <si>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</si>
  <si>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</si>
  <si>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</si>
  <si>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</si>
  <si>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</si>
  <si>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</si>
  <si>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</si>
  <si>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</si>
  <si>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</si>
  <si>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</si>
  <si>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</si>
  <si>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</si>
  <si>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</si>
  <si>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</si>
  <si>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</si>
  <si>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</si>
  <si>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</si>
  <si>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</si>
  <si>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</si>
  <si>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</si>
  <si>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</si>
  <si>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</si>
  <si>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</si>
  <si>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</si>
  <si>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</si>
  <si>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</si>
  <si>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</si>
  <si>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</si>
  <si>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</si>
  <si>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</si>
  <si>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</si>
  <si>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</si>
  <si>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</si>
  <si>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</si>
  <si>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</si>
  <si>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</si>
  <si>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</si>
  <si>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</si>
  <si>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</si>
  <si>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</si>
  <si>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</si>
  <si>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</si>
  <si>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</si>
  <si>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</si>
  <si>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</si>
  <si>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</si>
  <si>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</si>
  <si>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</si>
  <si>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</si>
  <si>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</si>
  <si>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</si>
  <si>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</si>
  <si>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</si>
  <si>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</si>
  <si>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</si>
  <si>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</si>
  <si>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</si>
  <si>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</si>
  <si>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</si>
  <si>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</si>
  <si>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</si>
  <si>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</si>
  <si>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</si>
  <si>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</si>
  <si>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</si>
  <si>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</si>
  <si>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</si>
  <si>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</si>
  <si>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</si>
  <si>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</si>
  <si>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</si>
  <si>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</si>
  <si>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</si>
  <si>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</si>
  <si>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</si>
  <si>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</si>
  <si>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</si>
  <si>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</si>
  <si>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</si>
  <si>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</si>
  <si>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</si>
  <si>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</si>
  <si>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</si>
  <si>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</si>
  <si>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</si>
  <si>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</si>
  <si>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</si>
  <si>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</si>
  <si>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</si>
  <si>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</si>
  <si>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</si>
  <si>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</si>
  <si>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</si>
  <si>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</si>
  <si>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</si>
  <si>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</si>
  <si>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</si>
  <si>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</si>
  <si>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</si>
  <si>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</si>
  <si>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</si>
  <si>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</si>
  <si>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</si>
  <si>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</si>
  <si>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</si>
  <si>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</si>
  <si>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</si>
  <si>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</si>
  <si>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</si>
  <si>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</si>
  <si>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</si>
  <si>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</si>
  <si>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</si>
  <si>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</si>
  <si>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</si>
  <si>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</si>
  <si>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</si>
  <si>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</si>
  <si>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</si>
  <si>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</si>
  <si>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</si>
  <si>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</si>
  <si>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</si>
  <si>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</si>
  <si>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</si>
  <si>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</si>
  <si>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</si>
  <si>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</si>
  <si>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</si>
  <si>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</si>
  <si>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</si>
  <si>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</si>
  <si>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</si>
  <si>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</si>
  <si>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</si>
  <si>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</si>
  <si>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</si>
  <si>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</si>
  <si>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</si>
  <si>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</si>
  <si>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</si>
  <si>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</si>
  <si>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</si>
  <si>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</si>
  <si>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</si>
  <si>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</si>
  <si>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</si>
  <si>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</si>
  <si>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</si>
  <si>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</si>
  <si>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</si>
  <si>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</si>
  <si>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</si>
  <si>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</si>
  <si>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</si>
  <si>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</si>
  <si>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</si>
  <si>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</si>
  <si>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</si>
  <si>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</si>
  <si>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</si>
  <si>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</si>
  <si>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</si>
  <si>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</si>
  <si>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</si>
  <si>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</si>
  <si>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</si>
  <si>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</si>
  <si>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</si>
  <si>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</si>
  <si>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</si>
  <si>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</si>
  <si>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</si>
  <si>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</si>
  <si>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</si>
  <si>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</si>
  <si>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</si>
  <si>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</si>
  <si>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</si>
  <si>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</si>
  <si>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</si>
  <si>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</si>
  <si>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</si>
  <si>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</si>
  <si>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</si>
  <si>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</si>
  <si>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</si>
  <si>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</si>
  <si>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</si>
  <si>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</si>
  <si>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</si>
  <si>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</si>
  <si>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</si>
  <si>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</si>
  <si>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</si>
  <si>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</si>
  <si>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</si>
  <si>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</si>
  <si>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</si>
  <si>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</si>
  <si>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</si>
  <si>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</si>
  <si>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</si>
  <si>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</si>
  <si>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</si>
  <si>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</si>
  <si>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</si>
  <si>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</si>
  <si>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</si>
  <si>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</si>
  <si>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</si>
  <si>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</si>
  <si>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</si>
  <si>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</si>
  <si>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</si>
  <si>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</si>
  <si>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</si>
  <si>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</si>
  <si>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</si>
  <si>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</si>
  <si>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</si>
  <si>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</si>
  <si>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</si>
  <si>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</si>
  <si>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</si>
  <si>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</si>
  <si>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</si>
  <si>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</si>
  <si>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</si>
  <si>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</si>
  <si>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</si>
  <si>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</si>
  <si>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</si>
  <si>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</si>
  <si>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</si>
  <si>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</si>
  <si>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</si>
  <si>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</si>
  <si>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</si>
  <si>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</si>
  <si>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</si>
  <si>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</si>
  <si>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</si>
  <si>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</si>
  <si>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</si>
  <si>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</si>
  <si>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</si>
  <si>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</si>
  <si>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</si>
  <si>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</si>
  <si>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</si>
  <si>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</si>
  <si>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</si>
  <si>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</si>
  <si>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</si>
  <si>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</si>
  <si>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</si>
  <si>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</si>
  <si>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</si>
  <si>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</si>
  <si>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</si>
  <si>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</si>
  <si>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</si>
  <si>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</si>
  <si>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</si>
  <si>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</si>
  <si>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</si>
  <si>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</si>
  <si>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</si>
  <si>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</si>
  <si>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</si>
  <si>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</si>
  <si>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</si>
  <si>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</si>
  <si>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</si>
  <si>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</si>
  <si>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</si>
  <si>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</si>
  <si>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</si>
  <si>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</si>
  <si>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</si>
  <si>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</si>
  <si>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</si>
  <si>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</si>
  <si>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</si>
  <si>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</si>
  <si>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</si>
  <si>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</si>
  <si>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</si>
  <si>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</si>
  <si>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</si>
  <si>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</si>
  <si>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</si>
  <si>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</si>
  <si>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</si>
  <si>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</si>
  <si>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</si>
  <si>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</si>
  <si>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</si>
  <si>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</si>
  <si>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</si>
  <si>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</si>
  <si>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</si>
  <si>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</si>
  <si>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</si>
  <si>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</si>
  <si>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</si>
  <si>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</si>
  <si>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</si>
  <si>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</si>
  <si>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</si>
  <si>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</si>
  <si>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</si>
  <si>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</si>
  <si>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</si>
  <si>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</si>
  <si>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</si>
  <si>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</si>
  <si>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</si>
  <si>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</si>
  <si>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</si>
  <si>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</si>
  <si>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</si>
  <si>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</si>
  <si>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</si>
  <si>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</si>
  <si>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</si>
  <si>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</si>
  <si>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</si>
  <si>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</si>
  <si>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</si>
  <si>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</si>
  <si>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</si>
  <si>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</si>
  <si>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</si>
  <si>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</si>
  <si>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</si>
  <si>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</si>
  <si>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</si>
  <si>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</si>
  <si>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</si>
  <si>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</si>
  <si>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</si>
  <si>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</si>
  <si>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</si>
  <si>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</si>
  <si>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</si>
  <si>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</si>
  <si>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</si>
  <si>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</si>
  <si>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</si>
  <si>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</si>
  <si>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</si>
  <si>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</si>
  <si>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</si>
  <si>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</si>
  <si>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</si>
  <si>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</si>
  <si>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</si>
  <si>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</si>
  <si>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</si>
  <si>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</si>
  <si>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</si>
  <si>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</si>
  <si>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</si>
  <si>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</si>
  <si>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</si>
  <si>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</si>
  <si>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</si>
  <si>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</si>
  <si>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</si>
  <si>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</si>
  <si>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</si>
  <si>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</si>
  <si>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</si>
  <si>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</si>
  <si>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</si>
  <si>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</si>
  <si>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</si>
  <si>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</si>
  <si>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</si>
  <si>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</si>
  <si>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</si>
  <si>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</si>
  <si>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</si>
  <si>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</si>
  <si>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</si>
  <si>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</si>
  <si>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</si>
  <si>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</si>
  <si>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</si>
  <si>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</si>
  <si>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</si>
  <si>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</si>
  <si>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</si>
  <si>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</si>
  <si>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</si>
  <si>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</si>
  <si>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</si>
  <si>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</si>
  <si>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</si>
  <si>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</si>
  <si>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</si>
  <si>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</si>
  <si>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</si>
  <si>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</si>
  <si>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</si>
  <si>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</si>
  <si>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</si>
  <si>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</si>
  <si>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</si>
  <si>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</si>
  <si>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</si>
  <si>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</si>
  <si>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</si>
  <si>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</si>
  <si>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</si>
  <si>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</si>
  <si>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</si>
  <si>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</si>
  <si>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</si>
  <si>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</si>
  <si>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</si>
  <si>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</si>
  <si>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</si>
  <si>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</si>
  <si>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</si>
  <si>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</si>
  <si>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</si>
  <si>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</si>
  <si>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</si>
  <si>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</si>
  <si>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</si>
  <si>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</si>
  <si>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</si>
  <si>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</si>
  <si>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</si>
  <si>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</si>
  <si>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</si>
  <si>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</si>
  <si>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</si>
  <si>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</si>
  <si>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</si>
  <si>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</si>
  <si>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</si>
  <si>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</si>
  <si>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</si>
  <si>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</si>
  <si>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</si>
  <si>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</si>
  <si>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</si>
  <si>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</si>
  <si>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</si>
  <si>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</si>
  <si>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</si>
  <si>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</si>
  <si>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</si>
  <si>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</si>
  <si>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</si>
  <si>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</si>
  <si>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</si>
  <si>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</si>
  <si>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</si>
  <si>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</si>
  <si>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</si>
  <si>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</si>
  <si>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</si>
  <si>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</si>
  <si>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</si>
  <si>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</si>
  <si>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</si>
  <si>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</si>
  <si>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</si>
  <si>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</si>
  <si>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</si>
  <si>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</si>
  <si>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</si>
  <si>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</si>
  <si>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</si>
  <si>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</si>
  <si>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</si>
  <si>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</si>
  <si>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</si>
  <si>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</si>
  <si>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</si>
  <si>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</si>
  <si>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</si>
  <si>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</si>
  <si>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</si>
  <si>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</si>
  <si>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</si>
  <si>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</si>
  <si>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</si>
  <si>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</si>
  <si>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</si>
  <si>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</si>
  <si>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</si>
  <si>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</si>
  <si>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</si>
  <si>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</si>
  <si>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</si>
  <si>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</si>
  <si>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</si>
  <si>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</si>
  <si>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</si>
  <si>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</si>
  <si>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</si>
  <si>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</si>
  <si>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</si>
  <si>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</si>
  <si>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</si>
  <si>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</si>
  <si>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</si>
  <si>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</si>
  <si>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</si>
  <si>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</si>
  <si>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</si>
  <si>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</si>
  <si>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</si>
  <si>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</si>
  <si>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</si>
  <si>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</si>
  <si>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</si>
  <si>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</si>
  <si>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</si>
  <si>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</si>
  <si>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</si>
  <si>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</si>
  <si>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</si>
  <si>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</si>
  <si>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</si>
  <si>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</si>
  <si>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</si>
  <si>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</si>
  <si>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</si>
  <si>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</si>
  <si>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</si>
  <si>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</si>
  <si>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</si>
  <si>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</si>
  <si>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</si>
  <si>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</si>
  <si>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</si>
  <si>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</si>
  <si>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</si>
  <si>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</si>
  <si>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</si>
  <si>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</si>
  <si>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</si>
  <si>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</si>
  <si>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</si>
  <si>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</si>
  <si>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</si>
  <si>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</si>
  <si>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</si>
  <si>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</si>
  <si>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</si>
  <si>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</si>
  <si>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</si>
  <si>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</si>
  <si>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</si>
  <si>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</si>
  <si>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</si>
  <si>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</si>
  <si>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</si>
  <si>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</si>
  <si>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</si>
  <si>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</si>
  <si>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</si>
  <si>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</si>
  <si>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</si>
  <si>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</si>
  <si>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</si>
  <si>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</si>
  <si>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</si>
  <si>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</si>
  <si>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</si>
  <si>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</si>
  <si>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</si>
  <si>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</si>
  <si>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</si>
  <si>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</si>
  <si>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</si>
  <si>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</si>
  <si>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</si>
  <si>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</si>
  <si>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</si>
  <si>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</si>
  <si>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</si>
  <si>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</si>
  <si>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</si>
  <si>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</si>
  <si>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</si>
  <si>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</si>
  <si>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</si>
  <si>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</si>
  <si>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</si>
  <si>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</si>
  <si>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</si>
  <si>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</si>
  <si>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</si>
  <si>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</si>
  <si>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</si>
  <si>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</si>
  <si>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</si>
  <si>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</si>
  <si>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</si>
  <si>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</si>
  <si>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</si>
  <si>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</si>
  <si>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</si>
  <si>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</si>
  <si>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</si>
  <si>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</si>
  <si>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</si>
  <si>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</si>
  <si>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</si>
  <si>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</si>
  <si>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</si>
  <si>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</si>
  <si>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</si>
  <si>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</si>
  <si>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</si>
  <si>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</si>
  <si>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</si>
  <si>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</si>
  <si>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</si>
  <si>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</si>
  <si>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</si>
  <si>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</si>
  <si>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</si>
  <si>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</si>
  <si>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</si>
  <si>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</si>
  <si>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</si>
  <si>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</si>
  <si>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</si>
  <si>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</si>
  <si>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</si>
  <si>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</si>
  <si>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</si>
  <si>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</si>
  <si>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</si>
  <si>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</si>
  <si>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</si>
  <si>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</si>
  <si>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</si>
  <si>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</si>
  <si>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</si>
  <si>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</si>
  <si>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</si>
  <si>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</si>
  <si>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</si>
  <si>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</si>
  <si>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</si>
  <si>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</si>
  <si>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</si>
  <si>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</si>
  <si>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</si>
  <si>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</si>
  <si>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</si>
  <si>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</si>
  <si>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</si>
  <si>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</si>
  <si>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</si>
  <si>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</si>
  <si>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</si>
  <si>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</si>
  <si>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</si>
  <si>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</si>
  <si>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</si>
  <si>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</si>
  <si>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</si>
  <si>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</si>
  <si>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</si>
  <si>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</si>
  <si>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</si>
  <si>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</si>
  <si>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</si>
  <si>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</si>
  <si>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</si>
  <si>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</si>
  <si>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</si>
  <si>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</si>
  <si>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</si>
  <si>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</si>
  <si>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</si>
  <si>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</si>
  <si>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</si>
  <si>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</si>
  <si>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</si>
  <si>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</si>
  <si>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</si>
  <si>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</si>
  <si>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</si>
  <si>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</si>
  <si>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</si>
  <si>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</si>
  <si>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</si>
  <si>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</si>
  <si>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</si>
  <si>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</si>
  <si>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</si>
  <si>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</si>
  <si>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</si>
  <si>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</si>
  <si>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</si>
  <si>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</si>
  <si>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</si>
  <si>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</si>
  <si>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</si>
  <si>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</si>
  <si>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</si>
  <si>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</si>
  <si>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</si>
  <si>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</si>
  <si>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</si>
  <si>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</si>
  <si>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</si>
  <si>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</si>
  <si>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</si>
  <si>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</si>
  <si>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</si>
  <si>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</si>
  <si>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</si>
  <si>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</si>
  <si>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</si>
  <si>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</si>
  <si>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</si>
  <si>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</si>
  <si>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</si>
  <si>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</si>
  <si>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</si>
  <si>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</si>
  <si>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</si>
  <si>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</si>
  <si>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</si>
  <si>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</si>
  <si>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</si>
  <si>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</si>
  <si>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</si>
  <si>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</si>
  <si>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</si>
  <si>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</si>
  <si>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</si>
  <si>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</si>
  <si>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</si>
  <si>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</si>
  <si>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</si>
  <si>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</si>
  <si>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</si>
  <si>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</si>
  <si>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</si>
  <si>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</si>
  <si>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</si>
  <si>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</si>
  <si>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</si>
  <si>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</si>
  <si>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</si>
  <si>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</si>
  <si>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</si>
  <si>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</si>
  <si>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</si>
  <si>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</si>
  <si>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</si>
  <si>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</si>
  <si>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</si>
  <si>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</si>
  <si>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</si>
  <si>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</si>
  <si>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</si>
  <si>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</si>
  <si>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</si>
  <si>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</si>
  <si>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</si>
  <si>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</si>
  <si>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</si>
  <si>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</si>
  <si>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</si>
  <si>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</si>
  <si>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</si>
  <si>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</si>
  <si>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</si>
  <si>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</si>
  <si>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</si>
  <si>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</si>
  <si>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</si>
  <si>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</si>
  <si>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</si>
  <si>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</si>
  <si>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</si>
  <si>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</si>
  <si>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</si>
  <si>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</si>
  <si>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</si>
  <si>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</si>
  <si>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</si>
  <si>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</si>
  <si>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</si>
  <si>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</si>
  <si>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</si>
  <si>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</si>
  <si>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</si>
  <si>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</si>
  <si>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</si>
  <si>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</si>
  <si>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</si>
  <si>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</si>
  <si>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</si>
  <si>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</si>
  <si>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</si>
  <si>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</si>
  <si>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</si>
  <si>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</si>
  <si>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</si>
  <si>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</si>
  <si>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</si>
  <si>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</si>
  <si>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</si>
  <si>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</si>
  <si>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</si>
  <si>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</si>
  <si>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</si>
  <si>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</si>
  <si>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</si>
  <si>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</si>
  <si>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</si>
  <si>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</si>
  <si>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</si>
  <si>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</si>
  <si>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</si>
  <si>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</si>
  <si>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</si>
  <si>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</si>
  <si>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</si>
  <si>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</si>
  <si>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</si>
  <si>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</si>
  <si>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</si>
  <si>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</si>
  <si>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</si>
  <si>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</si>
  <si>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</si>
  <si>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</si>
  <si>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</si>
  <si>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</si>
  <si>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</si>
  <si>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</si>
  <si>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</si>
  <si>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</si>
  <si>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</si>
  <si>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</si>
  <si>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</si>
  <si>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</si>
  <si>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</si>
  <si>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</si>
  <si>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</si>
  <si>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</si>
  <si>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</si>
  <si>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</si>
  <si>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</si>
  <si>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</si>
  <si>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</si>
  <si>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</si>
  <si>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</si>
  <si>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</si>
  <si>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</si>
  <si>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</si>
  <si>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</si>
  <si>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</si>
  <si>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</si>
  <si>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</si>
  <si>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</si>
  <si>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</si>
  <si>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</si>
  <si>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</si>
  <si>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</si>
  <si>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</si>
  <si>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</si>
  <si>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</si>
  <si>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</si>
  <si>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</si>
  <si>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</si>
  <si>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</si>
  <si>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</si>
  <si>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</si>
  <si>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</si>
  <si>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</si>
  <si>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</si>
  <si>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</si>
  <si>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</si>
  <si>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</si>
  <si>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</si>
  <si>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</si>
  <si>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</si>
  <si>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</si>
  <si>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</si>
  <si>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</si>
  <si>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</si>
  <si>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</si>
  <si>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</si>
  <si>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</si>
  <si>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</si>
  <si>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</si>
  <si>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</si>
  <si>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</si>
  <si>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</si>
  <si>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</si>
  <si>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</si>
  <si>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</si>
  <si>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</si>
  <si>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</si>
  <si>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</si>
  <si>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</si>
  <si>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</si>
  <si>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</si>
  <si>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</si>
  <si>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</si>
  <si>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</si>
  <si>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</si>
  <si>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</si>
  <si>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</si>
  <si>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</si>
  <si>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</si>
  <si>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</si>
  <si>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</si>
  <si>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</si>
  <si>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</si>
  <si>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</si>
  <si>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</si>
  <si>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</si>
  <si>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</si>
  <si>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</si>
  <si>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</si>
  <si>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</si>
  <si>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</si>
  <si>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</si>
  <si>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</si>
  <si>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</si>
  <si>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</si>
  <si>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</si>
  <si>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</si>
  <si>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</si>
  <si>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</si>
  <si>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</si>
  <si>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</si>
  <si>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</si>
  <si>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</si>
  <si>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</si>
  <si>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</si>
  <si>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</si>
  <si>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</si>
  <si>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</si>
  <si>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</si>
  <si>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</si>
  <si>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</si>
  <si>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</si>
  <si>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</si>
  <si>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</si>
  <si>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</si>
  <si>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</si>
  <si>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</si>
  <si>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</si>
  <si>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</si>
  <si>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</si>
  <si>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</si>
  <si>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</si>
  <si>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</si>
  <si>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</si>
  <si>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</si>
  <si>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</si>
  <si>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</si>
  <si>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</si>
  <si>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</si>
  <si>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</si>
  <si>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</si>
  <si>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</si>
  <si>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</si>
  <si>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</si>
  <si>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</si>
  <si>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</si>
  <si>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</si>
  <si>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</si>
  <si>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</si>
  <si>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</si>
  <si>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</si>
  <si>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</si>
  <si>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</si>
  <si>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</si>
  <si>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</si>
  <si>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</si>
  <si>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</si>
  <si>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</si>
  <si>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</si>
  <si>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</si>
  <si>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</si>
  <si>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</si>
  <si>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</si>
  <si>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</si>
  <si>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</si>
  <si>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</si>
  <si>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</si>
  <si>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</si>
  <si>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</si>
  <si>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</si>
  <si>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</si>
  <si>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</si>
  <si>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</si>
  <si>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</si>
  <si>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</si>
  <si>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</si>
  <si>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</si>
  <si>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</si>
  <si>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</si>
  <si>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</si>
  <si>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</si>
  <si>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</si>
  <si>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</si>
  <si>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</si>
  <si>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</si>
  <si>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</si>
  <si>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</si>
  <si>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</si>
  <si>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</si>
  <si>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</si>
  <si>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</si>
  <si>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</si>
  <si>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</si>
  <si>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</si>
  <si>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</si>
  <si>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</si>
  <si>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</si>
  <si>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</si>
  <si>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</si>
  <si>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</si>
  <si>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</si>
  <si>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</si>
  <si>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</si>
  <si>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</si>
  <si>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</si>
  <si>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</si>
  <si>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</si>
  <si>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</si>
  <si>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</si>
  <si>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</si>
  <si>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</si>
  <si>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</si>
  <si>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</si>
  <si>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</si>
  <si>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</si>
  <si>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</si>
  <si>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</si>
  <si>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</si>
  <si>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</si>
  <si>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</si>
  <si>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</si>
  <si>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</si>
  <si>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</si>
  <si>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</si>
  <si>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</si>
  <si>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</si>
  <si>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</si>
  <si>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</si>
  <si>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</si>
  <si>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</si>
  <si>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</si>
  <si>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</si>
  <si>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</si>
  <si>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</si>
  <si>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</si>
  <si>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</si>
  <si>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</si>
  <si>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</si>
  <si>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</si>
  <si>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</si>
  <si>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</si>
  <si>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</si>
  <si>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</si>
  <si>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</si>
  <si>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</si>
  <si>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</si>
  <si>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</si>
  <si>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</si>
  <si>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</si>
  <si>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</si>
  <si>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</si>
  <si>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</si>
  <si>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</si>
  <si>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</si>
  <si>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</si>
  <si>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</si>
  <si>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</si>
  <si>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</si>
  <si>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</si>
  <si>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</si>
  <si>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</si>
  <si>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</si>
  <si>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</si>
  <si>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</si>
  <si>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</si>
  <si>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</si>
  <si>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</si>
  <si>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</si>
  <si>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</si>
  <si>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</si>
  <si>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</si>
  <si>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</si>
  <si>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</si>
  <si>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</si>
  <si>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</si>
  <si>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</si>
  <si>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</si>
  <si>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</si>
  <si>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</si>
  <si>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</si>
  <si>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</si>
  <si>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</si>
  <si>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</si>
  <si>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</si>
  <si>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</si>
  <si>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</si>
  <si>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</si>
  <si>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</si>
  <si>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</si>
  <si>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</si>
  <si>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</si>
  <si>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</si>
  <si>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</si>
  <si>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</si>
  <si>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</si>
  <si>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</si>
  <si>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</si>
  <si>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</si>
  <si>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</si>
  <si>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</si>
  <si>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</si>
  <si>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</si>
  <si>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</si>
  <si>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</si>
  <si>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</si>
  <si>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</si>
  <si>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</si>
  <si>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</si>
  <si>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</si>
  <si>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</si>
  <si>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</si>
  <si>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</si>
  <si>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</si>
  <si>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</si>
  <si>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</si>
  <si>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</si>
  <si>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</si>
  <si>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</si>
  <si>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</si>
  <si>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</si>
  <si>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</si>
  <si>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</si>
  <si>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</si>
  <si>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</si>
  <si>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</si>
  <si>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</si>
  <si>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</si>
  <si>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</si>
  <si>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</si>
  <si>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</si>
  <si>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</si>
  <si>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</si>
  <si>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</si>
  <si>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</si>
  <si>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</si>
  <si>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</si>
  <si>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</si>
  <si>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</si>
  <si>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</si>
  <si>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</si>
  <si>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</si>
  <si>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</si>
  <si>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</si>
  <si>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</si>
  <si>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</si>
  <si>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</si>
  <si>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</si>
  <si>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</si>
  <si>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</si>
  <si>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</si>
  <si>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</si>
  <si>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</si>
  <si>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</si>
  <si>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</si>
  <si>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</si>
  <si>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</si>
  <si>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</si>
  <si>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</si>
  <si>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</si>
  <si>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</si>
  <si>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</si>
  <si>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</si>
  <si>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</si>
  <si>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</si>
  <si>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</si>
  <si>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</si>
  <si>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</si>
  <si>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</si>
  <si>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</si>
  <si>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</si>
  <si>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</si>
  <si>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</si>
  <si>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</si>
  <si>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</si>
  <si>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</si>
  <si>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</si>
  <si>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</si>
  <si>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</si>
  <si>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</si>
  <si>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</si>
  <si>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</si>
  <si>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</si>
  <si>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</si>
  <si>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</si>
  <si>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</si>
  <si>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</si>
  <si>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</si>
  <si>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</si>
  <si>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</si>
  <si>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</si>
  <si>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</si>
  <si>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</si>
  <si>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</si>
  <si>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</si>
  <si>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</si>
  <si>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</si>
  <si>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</si>
  <si>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</si>
  <si>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</si>
  <si>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</si>
  <si>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</si>
  <si>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</si>
  <si>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</si>
  <si>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</si>
  <si>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</si>
  <si>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</si>
  <si>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</si>
  <si>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</si>
  <si>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</si>
  <si>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</si>
  <si>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</si>
  <si>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</si>
  <si>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</si>
  <si>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</si>
  <si>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</si>
  <si>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</si>
  <si>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</si>
  <si>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</si>
  <si>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</si>
  <si>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</si>
  <si>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</si>
  <si>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</si>
  <si>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</si>
  <si>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</si>
  <si>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</si>
  <si>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</si>
  <si>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</si>
  <si>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</si>
  <si>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</si>
  <si>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</si>
  <si>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</si>
  <si>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</si>
  <si>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</si>
  <si>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</si>
  <si>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</si>
  <si>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</si>
  <si>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</si>
  <si>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</si>
  <si>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</si>
  <si>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</si>
  <si>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</si>
  <si>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</si>
  <si>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</si>
  <si>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</si>
  <si>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</si>
  <si>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</si>
  <si>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</si>
  <si>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</si>
  <si>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</si>
  <si>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</si>
  <si>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</si>
  <si>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</si>
  <si>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</si>
  <si>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</si>
  <si>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</si>
  <si>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</si>
  <si>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</si>
  <si>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</si>
  <si>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</si>
  <si>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</si>
  <si>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</si>
  <si>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</si>
  <si>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</si>
  <si>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</si>
  <si>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</si>
  <si>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</si>
  <si>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</si>
  <si>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</si>
  <si>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</si>
  <si>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</si>
  <si>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</si>
  <si>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</si>
  <si>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</si>
  <si>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</si>
  <si>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</si>
  <si>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</si>
  <si>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</si>
  <si>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</si>
  <si>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</si>
  <si>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</si>
  <si>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</si>
  <si>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</si>
  <si>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</si>
  <si>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</si>
  <si>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</si>
  <si>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</si>
  <si>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</si>
  <si>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</si>
  <si>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</si>
  <si>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</si>
  <si>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</si>
  <si>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</si>
  <si>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</si>
  <si>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</si>
  <si>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</si>
  <si>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</si>
  <si>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</si>
  <si>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</si>
  <si>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</si>
  <si>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</si>
  <si>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</si>
  <si>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</si>
  <si>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</si>
  <si>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</si>
  <si>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</si>
  <si>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</si>
  <si>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</si>
  <si>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</si>
  <si>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</si>
  <si>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</si>
  <si>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</si>
  <si>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</si>
  <si>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</si>
  <si>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</si>
  <si>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</si>
  <si>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</si>
  <si>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</si>
  <si>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</si>
  <si>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</si>
  <si>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</si>
  <si>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</si>
  <si>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</si>
  <si>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</si>
  <si>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</si>
  <si>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</si>
  <si>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</si>
  <si>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</si>
  <si>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</si>
  <si>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</si>
  <si>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</si>
  <si>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</si>
  <si>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</si>
  <si>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</si>
  <si>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</si>
  <si>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</si>
  <si>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</si>
  <si>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</si>
  <si>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</si>
  <si>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</si>
  <si>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</si>
  <si>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</si>
  <si>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</si>
  <si>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</si>
  <si>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</si>
  <si>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</si>
  <si>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</si>
  <si>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</si>
  <si>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</si>
  <si>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</si>
  <si>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</si>
  <si>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</si>
  <si>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</si>
  <si>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</si>
  <si>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</si>
  <si>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</si>
  <si>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</si>
  <si>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</si>
  <si>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</si>
  <si>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</si>
  <si>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</si>
  <si>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</si>
  <si>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</si>
  <si>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</si>
  <si>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</si>
  <si>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</si>
  <si>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</si>
  <si>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</si>
  <si>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</si>
  <si>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</si>
  <si>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</si>
  <si>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</si>
  <si>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</si>
  <si>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</si>
  <si>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</si>
  <si>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</si>
  <si>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</si>
  <si>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</si>
  <si>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</si>
  <si>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</si>
  <si>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</si>
  <si>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</si>
  <si>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</si>
  <si>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</si>
  <si>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</si>
  <si>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</si>
  <si>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</si>
  <si>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</si>
  <si>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</si>
  <si>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</si>
  <si>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</si>
  <si>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</si>
  <si>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</si>
  <si>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</si>
  <si>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</si>
  <si>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</si>
  <si>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</si>
  <si>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</si>
  <si>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</si>
  <si>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</si>
  <si>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</si>
  <si>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</si>
  <si>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</si>
  <si>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</si>
  <si>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</si>
  <si>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</si>
  <si>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</si>
  <si>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</si>
  <si>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</si>
  <si>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</si>
  <si>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</si>
  <si>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</si>
  <si>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</si>
  <si>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</si>
  <si>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</si>
  <si>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</si>
  <si>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</si>
  <si>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</si>
  <si>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</si>
  <si>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</si>
  <si>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</si>
  <si>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</si>
  <si>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</si>
  <si>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</si>
  <si>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</si>
  <si>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</si>
  <si>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</si>
  <si>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</si>
  <si>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</si>
  <si>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</si>
  <si>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</si>
  <si>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</si>
  <si>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</si>
  <si>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</si>
  <si>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</si>
  <si>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</si>
  <si>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</si>
  <si>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</si>
  <si>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</si>
  <si>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</si>
  <si>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</si>
  <si>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</si>
  <si>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</si>
  <si>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</si>
  <si>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</si>
  <si>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</si>
  <si>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</si>
  <si>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</si>
  <si>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</si>
  <si>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</si>
  <si>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</si>
  <si>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</si>
  <si>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</si>
  <si>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</si>
  <si>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</si>
  <si>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</si>
  <si>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</si>
  <si>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</si>
  <si>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</si>
  <si>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</si>
  <si>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</si>
  <si>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</si>
  <si>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</si>
  <si>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</si>
  <si>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</si>
  <si>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</si>
  <si>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</si>
  <si>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</si>
  <si>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</si>
  <si>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</si>
  <si>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</si>
  <si>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</si>
  <si>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</si>
  <si>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</si>
  <si>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</si>
  <si>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</si>
  <si>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</si>
  <si>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</si>
  <si>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</si>
  <si>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</si>
  <si>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</si>
  <si>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</si>
  <si>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</si>
  <si>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</si>
  <si>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</si>
  <si>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</si>
  <si>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</si>
  <si>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</si>
  <si>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</si>
  <si>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</si>
  <si>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</si>
  <si>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</si>
  <si>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</si>
  <si>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</si>
  <si>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</si>
  <si>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</si>
  <si>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</si>
  <si>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</si>
  <si>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</si>
  <si>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</si>
  <si>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</si>
  <si>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</si>
  <si>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</si>
  <si>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</si>
  <si>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</si>
  <si>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</si>
  <si>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</si>
  <si>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</si>
  <si>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</si>
  <si>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</si>
  <si>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</si>
  <si>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</si>
  <si>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</si>
  <si>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</si>
  <si>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</si>
  <si>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</si>
  <si>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</si>
  <si>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</si>
  <si>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</si>
  <si>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</si>
  <si>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</si>
  <si>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</si>
  <si>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</si>
  <si>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</si>
  <si>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</si>
  <si>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</si>
  <si>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</si>
  <si>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</si>
  <si>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</si>
  <si>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</si>
  <si>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</si>
  <si>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</si>
  <si>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</si>
  <si>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</si>
  <si>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</si>
  <si>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</si>
  <si>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</si>
  <si>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</si>
  <si>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</si>
  <si>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</si>
  <si>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</si>
  <si>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</si>
  <si>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</si>
  <si>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</si>
  <si>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</si>
  <si>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</si>
  <si>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</si>
  <si>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</si>
  <si>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</si>
  <si>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</si>
  <si>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</si>
  <si>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</si>
  <si>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</si>
  <si>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</si>
  <si>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</si>
  <si>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</si>
  <si>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</si>
  <si>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</si>
  <si>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</si>
  <si>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</si>
  <si>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</si>
  <si>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</si>
  <si>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</si>
  <si>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</si>
  <si>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</si>
  <si>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</si>
  <si>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</si>
  <si>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</si>
  <si>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</si>
  <si>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</si>
  <si>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</si>
  <si>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</si>
  <si>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</si>
  <si>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</si>
  <si>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</si>
  <si>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</si>
  <si>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</si>
  <si>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</si>
  <si>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</si>
  <si>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</si>
  <si>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</si>
  <si>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</si>
  <si>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</si>
  <si>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</si>
  <si>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</si>
  <si>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</si>
  <si>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</si>
  <si>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</si>
  <si>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</si>
  <si>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</si>
  <si>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</si>
  <si>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</si>
  <si>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</si>
  <si>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</si>
  <si>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</si>
  <si>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</si>
  <si>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</si>
  <si>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</si>
  <si>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</si>
  <si>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</si>
  <si>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</si>
  <si>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</si>
  <si>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</si>
  <si>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</si>
  <si>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</si>
  <si>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</si>
  <si>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</si>
  <si>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</si>
  <si>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</si>
  <si>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</si>
  <si>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</si>
  <si>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</si>
  <si>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</si>
  <si>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</si>
  <si>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</si>
  <si>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</si>
  <si>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</si>
  <si>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</si>
  <si>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</si>
  <si>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</si>
  <si>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</si>
  <si>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</si>
  <si>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</si>
  <si>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</si>
  <si>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</si>
  <si>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</si>
  <si>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</si>
  <si>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</si>
  <si>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</si>
  <si>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</si>
  <si>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</si>
  <si>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</si>
  <si>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</si>
  <si>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</si>
  <si>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</si>
  <si>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</si>
  <si>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</si>
  <si>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</si>
  <si>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</si>
  <si>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</si>
  <si>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</si>
  <si>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</si>
  <si>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</si>
  <si>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</si>
  <si>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</si>
  <si>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</si>
  <si>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</si>
  <si>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</si>
  <si>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</si>
  <si>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</si>
  <si>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</si>
  <si>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</si>
  <si>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</si>
  <si>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</si>
  <si>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</si>
  <si>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</si>
  <si>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</si>
  <si>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</si>
  <si>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</si>
  <si>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</si>
  <si>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</si>
  <si>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</si>
  <si>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</si>
  <si>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</si>
  <si>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</si>
  <si>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</si>
  <si>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</si>
  <si>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</si>
  <si>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</si>
  <si>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</si>
  <si>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</si>
  <si>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</si>
  <si>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</si>
  <si>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</si>
  <si>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</si>
  <si>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</si>
  <si>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</si>
  <si>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</si>
  <si>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</si>
  <si>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</si>
  <si>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</si>
  <si>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</si>
  <si>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</si>
  <si>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</si>
  <si>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</si>
  <si>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</si>
  <si>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</si>
  <si>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</si>
  <si>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</si>
  <si>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</si>
  <si>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</si>
  <si>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</si>
  <si>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</si>
  <si>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</si>
  <si>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</si>
  <si>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</si>
  <si>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</si>
  <si>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</si>
  <si>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</si>
  <si>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</si>
  <si>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</si>
  <si>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</si>
  <si>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</si>
  <si>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</si>
  <si>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</si>
  <si>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</si>
  <si>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</si>
  <si>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</si>
  <si>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</si>
  <si>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</si>
  <si>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</si>
  <si>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</si>
  <si>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</si>
  <si>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</si>
  <si>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</si>
  <si>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</si>
  <si>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</si>
  <si>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</si>
  <si>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</si>
  <si>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</si>
  <si>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</si>
  <si>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</si>
  <si>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</si>
  <si>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</si>
  <si>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</si>
  <si>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</si>
  <si>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</si>
  <si>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</si>
  <si>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</si>
  <si>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</si>
  <si>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</si>
  <si>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</si>
  <si>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</si>
  <si>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</si>
  <si>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</si>
  <si>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</si>
  <si>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</si>
  <si>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</si>
  <si>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</si>
  <si>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</si>
  <si>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</si>
  <si>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</si>
  <si>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</si>
  <si>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</si>
  <si>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</si>
  <si>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</si>
  <si>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</si>
  <si>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</si>
  <si>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</si>
  <si>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</si>
  <si>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</si>
  <si>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</si>
  <si>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</si>
  <si>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</si>
  <si>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</si>
  <si>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</si>
  <si>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</si>
  <si>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</si>
  <si>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</si>
  <si>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</si>
  <si>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</si>
  <si>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</si>
  <si>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</si>
  <si>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</si>
  <si>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</si>
  <si>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</si>
  <si>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</si>
  <si>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</si>
  <si>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</si>
  <si>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</si>
  <si>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</si>
  <si>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</si>
  <si>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</si>
  <si>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</si>
  <si>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</si>
  <si>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</si>
  <si>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</si>
  <si>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</si>
  <si>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</si>
  <si>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</si>
  <si>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</si>
  <si>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</si>
  <si>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</si>
  <si>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</si>
  <si>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</si>
  <si>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</si>
  <si>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</si>
  <si>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</si>
  <si>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</si>
  <si>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</si>
  <si>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</si>
  <si>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</si>
  <si>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</si>
  <si>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</si>
  <si>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</si>
  <si>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</si>
  <si>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</si>
  <si>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</si>
  <si>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</si>
  <si>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</si>
  <si>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</si>
  <si>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</si>
  <si>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</si>
  <si>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</si>
  <si>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</si>
  <si>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</si>
  <si>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</si>
  <si>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</si>
  <si>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</si>
  <si>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</si>
  <si>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</si>
  <si>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</si>
  <si>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</si>
  <si>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</si>
  <si>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</si>
  <si>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</si>
  <si>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</si>
  <si>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</si>
  <si>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</si>
  <si>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</si>
  <si>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</si>
  <si>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</si>
  <si>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</si>
  <si>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</si>
  <si>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</si>
  <si>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</si>
  <si>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</si>
  <si>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</si>
  <si>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</si>
  <si>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</si>
  <si>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</si>
  <si>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</si>
  <si>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</si>
  <si>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</si>
  <si>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</si>
  <si>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</si>
  <si>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</si>
  <si>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</si>
  <si>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</si>
  <si>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</si>
  <si>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</si>
  <si>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</si>
  <si>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</si>
  <si>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</si>
  <si>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</si>
  <si>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</si>
  <si>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</si>
  <si>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</si>
  <si>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</si>
  <si>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</si>
  <si>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</si>
  <si>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</si>
  <si>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</si>
  <si>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</si>
  <si>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</si>
  <si>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</si>
  <si>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</si>
  <si>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</si>
  <si>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</si>
  <si>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</si>
  <si>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</si>
  <si>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</si>
  <si>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</si>
  <si>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</si>
  <si>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</si>
  <si>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</si>
  <si>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</si>
  <si>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</si>
  <si>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</si>
  <si>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</si>
  <si>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</si>
  <si>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</si>
  <si>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</si>
  <si>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</si>
  <si>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</si>
  <si>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</si>
  <si>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</si>
  <si>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</si>
  <si>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</si>
  <si>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</si>
  <si>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</si>
  <si>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</si>
  <si>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</si>
  <si>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</si>
  <si>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</si>
  <si>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</si>
  <si>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</si>
  <si>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</si>
  <si>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</si>
  <si>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</si>
  <si>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</si>
  <si>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</si>
  <si>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</si>
  <si>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</si>
  <si>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</si>
  <si>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</si>
  <si>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</si>
  <si>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</si>
  <si>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</si>
  <si>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</si>
  <si>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</si>
  <si>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</si>
  <si>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</si>
  <si>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</si>
  <si>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</si>
  <si>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</si>
  <si>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</si>
  <si>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</si>
  <si>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</si>
  <si>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</si>
  <si>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</si>
  <si>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</si>
  <si>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</si>
  <si>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</si>
  <si>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</si>
  <si>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</si>
  <si>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</si>
  <si>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</si>
  <si>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</si>
  <si>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</si>
  <si>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</si>
  <si>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</si>
  <si>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</si>
  <si>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</si>
  <si>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</si>
  <si>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</si>
  <si>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</si>
  <si>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</si>
  <si>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</si>
  <si>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</si>
  <si>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</si>
  <si>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</si>
  <si>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</si>
  <si>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</si>
  <si>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</si>
  <si>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</si>
  <si>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</si>
  <si>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</si>
  <si>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</si>
  <si>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</si>
  <si>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</si>
  <si>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</si>
  <si>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</si>
  <si>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</si>
  <si>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</si>
  <si>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</si>
  <si>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</si>
  <si>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</si>
  <si>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</si>
  <si>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</si>
  <si>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</si>
  <si>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</si>
  <si>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</si>
  <si>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</si>
  <si>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</si>
  <si>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</si>
  <si>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</si>
  <si>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</si>
  <si>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</si>
  <si>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</si>
  <si>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</si>
  <si>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</si>
  <si>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</si>
  <si>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</si>
  <si>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</si>
  <si>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</si>
  <si>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</si>
  <si>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</si>
  <si>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</si>
  <si>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</si>
  <si>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</si>
  <si>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</si>
  <si>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</si>
  <si>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</si>
  <si>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</si>
  <si>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</si>
  <si>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</si>
  <si>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</si>
  <si>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</si>
  <si>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</si>
  <si>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</si>
  <si>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</si>
  <si>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</si>
  <si>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</si>
  <si>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</si>
  <si>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</si>
  <si>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</si>
  <si>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</si>
  <si>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</si>
  <si>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</si>
  <si>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</si>
  <si>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</si>
  <si>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</si>
  <si>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</si>
  <si>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</si>
  <si>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</si>
  <si>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</si>
  <si>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</si>
  <si>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</si>
  <si>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</si>
  <si>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</si>
  <si>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</si>
  <si>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</si>
  <si>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</si>
  <si>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</si>
  <si>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</si>
  <si>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</si>
  <si>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</si>
  <si>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</si>
  <si>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</si>
  <si>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</si>
  <si>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</si>
  <si>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</si>
  <si>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</si>
  <si>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</si>
  <si>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</si>
  <si>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</si>
  <si>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</si>
  <si>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</si>
  <si>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</si>
  <si>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</si>
  <si>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</si>
  <si>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</si>
  <si>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</si>
  <si>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</si>
  <si>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</si>
  <si>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</si>
  <si>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</si>
  <si>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</si>
  <si>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</si>
  <si>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</si>
  <si>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</si>
  <si>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</si>
  <si>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</si>
  <si>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</si>
  <si>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</si>
  <si>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</si>
  <si>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</si>
  <si>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</si>
  <si>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</si>
  <si>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</si>
  <si>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</si>
  <si>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</si>
  <si>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</si>
  <si>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</si>
  <si>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</si>
  <si>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</si>
  <si>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</si>
  <si>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</si>
  <si>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</si>
  <si>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</si>
  <si>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</si>
  <si>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</si>
  <si>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</si>
  <si>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</si>
  <si>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</si>
  <si>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</si>
  <si>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</si>
  <si>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</si>
  <si>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</si>
  <si>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</si>
  <si>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</si>
  <si>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</si>
  <si>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</si>
  <si>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</si>
  <si>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</si>
  <si>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</si>
  <si>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</si>
  <si>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</si>
  <si>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</si>
  <si>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</si>
  <si>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</si>
  <si>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</si>
  <si>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</si>
  <si>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</si>
  <si>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</si>
  <si>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</si>
  <si>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</si>
  <si>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</si>
  <si>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</si>
  <si>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</si>
  <si>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</si>
  <si>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</si>
  <si>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</si>
  <si>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</si>
  <si>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</si>
  <si>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</si>
  <si>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</si>
  <si>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</si>
  <si>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</si>
  <si>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</si>
  <si>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</si>
  <si>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</si>
  <si>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</si>
  <si>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</si>
  <si>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</si>
  <si>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</si>
  <si>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</si>
  <si>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</si>
  <si>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</si>
  <si>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</si>
  <si>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</si>
  <si>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</si>
  <si>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</si>
  <si>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</si>
  <si>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</si>
  <si>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</si>
  <si>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</si>
  <si>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</si>
  <si>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</si>
  <si>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</si>
  <si>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</si>
  <si>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</si>
  <si>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</si>
  <si>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</si>
  <si>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</si>
  <si>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</si>
  <si>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</si>
  <si>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</si>
  <si>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</si>
  <si>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</si>
  <si>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</si>
  <si>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</si>
  <si>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</si>
  <si>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</si>
  <si>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</si>
  <si>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</si>
  <si>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</si>
  <si>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</si>
  <si>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</si>
  <si>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</si>
  <si>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</si>
  <si>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</si>
  <si>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</si>
  <si>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</si>
  <si>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</si>
  <si>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</si>
  <si>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</si>
  <si>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</si>
  <si>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</si>
  <si>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</si>
  <si>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</si>
  <si>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</si>
  <si>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</si>
  <si>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</si>
  <si>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</si>
  <si>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</si>
  <si>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</si>
  <si>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</si>
  <si>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</si>
  <si>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</si>
  <si>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</si>
  <si>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</si>
  <si>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</si>
  <si>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</si>
  <si>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</si>
  <si>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</si>
  <si>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</si>
  <si>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</si>
  <si>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</si>
  <si>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</si>
  <si>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</si>
  <si>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</si>
  <si>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</si>
  <si>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</si>
  <si>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</si>
  <si>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</si>
  <si>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</si>
  <si>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</si>
  <si>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</si>
  <si>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</si>
  <si>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</si>
  <si>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</si>
  <si>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</si>
  <si>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</si>
  <si>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</si>
  <si>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</si>
  <si>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</si>
  <si>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</si>
  <si>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</si>
  <si>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</si>
  <si>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</si>
  <si>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</si>
  <si>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</si>
  <si>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</si>
  <si>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</si>
  <si>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</si>
  <si>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</si>
  <si>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</si>
  <si>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</si>
  <si>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</si>
  <si>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</si>
  <si>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</si>
  <si>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</si>
  <si>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</si>
  <si>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</si>
  <si>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</si>
  <si>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</si>
  <si>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</si>
  <si>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</si>
  <si>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</si>
  <si>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</si>
  <si>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</si>
  <si>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</si>
  <si>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</si>
  <si>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</si>
  <si>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</si>
  <si>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</si>
  <si>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</si>
  <si>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</si>
  <si>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</si>
  <si>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</si>
  <si>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</si>
  <si>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</si>
  <si>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</si>
  <si>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</si>
  <si>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</si>
  <si>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</si>
  <si>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</si>
  <si>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</si>
  <si>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</si>
  <si>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</si>
  <si>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</si>
  <si>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</si>
  <si>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</si>
  <si>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</si>
  <si>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</si>
  <si>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</si>
  <si>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</si>
  <si>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</si>
  <si>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</si>
  <si>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</si>
  <si>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</si>
  <si>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</si>
  <si>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</si>
  <si>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</si>
  <si>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</si>
  <si>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</si>
  <si>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</si>
  <si>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</si>
  <si>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</si>
  <si>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</si>
  <si>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</si>
  <si>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</si>
  <si>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</si>
  <si>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</si>
  <si>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</si>
  <si>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</si>
  <si>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</si>
  <si>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</si>
  <si>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</si>
  <si>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</si>
  <si>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</si>
  <si>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</si>
  <si>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</si>
  <si>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</si>
  <si>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</si>
  <si>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</si>
  <si>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</si>
  <si>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</si>
  <si>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</si>
  <si>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</si>
  <si>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</si>
  <si>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</si>
  <si>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</si>
  <si>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</si>
  <si>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</si>
  <si>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</si>
  <si>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</si>
  <si>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</si>
  <si>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</si>
  <si>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</si>
  <si>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</si>
  <si>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</si>
  <si>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</si>
  <si>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</si>
  <si>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</si>
  <si>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</si>
  <si>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</si>
  <si>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</si>
  <si>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</si>
  <si>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</si>
  <si>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</si>
  <si>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</si>
  <si>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</si>
  <si>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</si>
  <si>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</si>
  <si>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</si>
  <si>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</si>
  <si>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</si>
  <si>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</si>
  <si>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</si>
  <si>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</si>
  <si>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</si>
  <si>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</si>
  <si>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</si>
  <si>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</si>
  <si>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</si>
  <si>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</si>
  <si>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</si>
  <si>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</si>
  <si>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</si>
  <si>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</si>
  <si>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</si>
  <si>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</si>
  <si>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</si>
  <si>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</si>
  <si>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</si>
  <si>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</si>
  <si>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</si>
  <si>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</si>
  <si>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</si>
  <si>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</si>
  <si>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</si>
  <si>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</si>
  <si>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</si>
  <si>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</si>
  <si>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</si>
  <si>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</si>
  <si>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</si>
  <si>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</si>
  <si>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</si>
  <si>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</si>
  <si>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</si>
  <si>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</si>
  <si>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</si>
  <si>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</si>
  <si>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</si>
  <si>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</si>
  <si>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</si>
  <si>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</si>
  <si>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</si>
  <si>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</si>
  <si>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</si>
  <si>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</si>
  <si>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</si>
  <si>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</si>
  <si>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</si>
  <si>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</si>
  <si>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</si>
  <si>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</si>
  <si>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</si>
  <si>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</si>
  <si>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</si>
  <si>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</si>
  <si>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</si>
  <si>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</si>
  <si>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</si>
  <si>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</si>
  <si>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</si>
  <si>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</si>
  <si>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</si>
  <si>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</si>
  <si>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</si>
  <si>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</si>
  <si>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</si>
  <si>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</si>
  <si>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</si>
  <si>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</si>
  <si>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</si>
  <si>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</si>
  <si>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</si>
  <si>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</si>
  <si>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</si>
  <si>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</si>
  <si>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</si>
  <si>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</si>
  <si>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</si>
  <si>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</si>
  <si>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</si>
  <si>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</si>
  <si>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</si>
  <si>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</si>
  <si>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</si>
  <si>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</si>
  <si>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</si>
  <si>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</si>
  <si>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</si>
  <si>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</si>
  <si>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</si>
  <si>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</si>
  <si>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</si>
  <si>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</si>
  <si>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</si>
  <si>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</si>
  <si>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</si>
  <si>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</si>
  <si>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</si>
  <si>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</si>
  <si>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</si>
  <si>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</si>
  <si>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</si>
  <si>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</si>
  <si>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</si>
  <si>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</si>
  <si>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</si>
  <si>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</si>
  <si>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</si>
  <si>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</si>
  <si>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</si>
  <si>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</si>
  <si>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</si>
  <si>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</si>
  <si>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</si>
  <si>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</si>
  <si>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</si>
  <si>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</si>
  <si>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</si>
  <si>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</si>
  <si>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</si>
  <si>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</si>
  <si>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</si>
  <si>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</si>
  <si>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</si>
  <si>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</si>
  <si>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</si>
  <si>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</si>
  <si>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</si>
  <si>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</si>
  <si>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</si>
  <si>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</si>
  <si>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</si>
  <si>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</si>
  <si>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</si>
  <si>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</si>
  <si>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</si>
  <si>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</si>
  <si>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</si>
  <si>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</si>
  <si>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</si>
  <si>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</si>
  <si>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</si>
  <si>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</si>
  <si>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</si>
  <si>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</si>
  <si>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</si>
  <si>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</si>
  <si>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</si>
  <si>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</si>
  <si>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</si>
  <si>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</si>
  <si>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</si>
  <si>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</si>
  <si>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</si>
  <si>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</si>
  <si>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</si>
  <si>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</si>
  <si>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</si>
  <si>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</si>
  <si>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</si>
  <si>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</si>
  <si>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</si>
  <si>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</si>
  <si>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</si>
  <si>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</si>
  <si>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</si>
  <si>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</si>
  <si>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</si>
  <si>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</si>
  <si>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</si>
  <si>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</si>
  <si>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</si>
  <si>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</si>
  <si>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</si>
  <si>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</si>
  <si>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</si>
  <si>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</si>
  <si>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</si>
  <si>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</si>
  <si>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</si>
  <si>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</si>
  <si>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</si>
  <si>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</si>
  <si>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</si>
  <si>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</si>
  <si>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</si>
  <si>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</si>
  <si>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</si>
  <si>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</si>
  <si>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</si>
  <si>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</si>
  <si>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</si>
  <si>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</si>
  <si>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</si>
  <si>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</si>
  <si>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</si>
  <si>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</si>
  <si>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</si>
  <si>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</si>
  <si>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</si>
  <si>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</si>
  <si>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</si>
  <si>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</si>
  <si>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</si>
  <si>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</si>
  <si>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</si>
  <si>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</si>
  <si>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</si>
  <si>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</si>
  <si>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</si>
  <si>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</si>
  <si>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</si>
  <si>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</si>
  <si>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</si>
  <si>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</si>
  <si>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</si>
  <si>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</si>
  <si>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</si>
  <si>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</si>
  <si>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</si>
  <si>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</si>
  <si>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</si>
  <si>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</si>
  <si>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</si>
  <si>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</si>
  <si>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</si>
  <si>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</si>
  <si>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</si>
  <si>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</si>
  <si>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</si>
  <si>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</si>
  <si>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</si>
  <si>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</si>
  <si>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</si>
  <si>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</si>
  <si>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</si>
  <si>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</si>
  <si>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</si>
  <si>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</si>
  <si>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</si>
  <si>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</si>
  <si>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</si>
  <si>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</si>
  <si>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</si>
  <si>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</si>
  <si>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</si>
  <si>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</si>
  <si>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</si>
  <si>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</si>
  <si>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</si>
  <si>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</si>
  <si>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</si>
  <si>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</si>
  <si>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</si>
  <si>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</si>
  <si>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</si>
  <si>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</si>
  <si>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</si>
  <si>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</si>
  <si>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</si>
  <si>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</si>
  <si>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</si>
  <si>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</si>
  <si>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</si>
  <si>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</si>
  <si>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</si>
  <si>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</si>
  <si>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</si>
  <si>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</si>
  <si>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</si>
  <si>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</si>
  <si>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</si>
  <si>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</si>
  <si>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</si>
  <si>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</si>
  <si>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</si>
  <si>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</si>
  <si>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</si>
  <si>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</si>
  <si>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</si>
  <si>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</si>
  <si>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</si>
  <si>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</si>
  <si>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</si>
  <si>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</si>
  <si>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</si>
  <si>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</si>
  <si>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</si>
  <si>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</si>
  <si>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</si>
  <si>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</si>
  <si>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</si>
  <si>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</si>
  <si>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</si>
  <si>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</si>
  <si>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</si>
  <si>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</si>
  <si>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</si>
  <si>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</si>
  <si>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</si>
  <si>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</si>
  <si>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</si>
  <si>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</si>
  <si>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</si>
  <si>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</si>
  <si>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</si>
  <si>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</si>
  <si>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</si>
  <si>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</si>
  <si>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</si>
  <si>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</si>
  <si>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</si>
  <si>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</si>
  <si>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</si>
  <si>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</si>
  <si>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</si>
  <si>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</si>
  <si>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</si>
  <si>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</si>
  <si>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</si>
  <si>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</si>
  <si>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</si>
  <si>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</si>
  <si>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</si>
  <si>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</si>
  <si>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</si>
  <si>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</si>
  <si>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</si>
  <si>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</si>
  <si>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</si>
  <si>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</si>
  <si>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</si>
  <si>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</si>
  <si>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</si>
  <si>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</si>
  <si>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</si>
  <si>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</si>
  <si>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</si>
  <si>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</si>
  <si>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</si>
  <si>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</si>
  <si>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</si>
  <si>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</si>
  <si>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</si>
  <si>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</si>
  <si>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</si>
  <si>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</si>
  <si>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</si>
  <si>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</si>
  <si>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</si>
  <si>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</si>
  <si>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</si>
  <si>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</si>
  <si>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</si>
  <si>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</si>
  <si>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</si>
  <si>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</si>
  <si>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</si>
  <si>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</si>
  <si>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</si>
  <si>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</si>
  <si>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</si>
  <si>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</si>
  <si>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</si>
  <si>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</si>
  <si>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</si>
  <si>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</si>
  <si>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</si>
  <si>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</si>
  <si>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</si>
  <si>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</si>
  <si>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</si>
  <si>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</si>
  <si>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</si>
  <si>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</si>
  <si>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</si>
  <si>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</si>
  <si>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</si>
  <si>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</si>
  <si>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</si>
  <si>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</si>
  <si>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</si>
  <si>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</si>
  <si>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</si>
  <si>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</si>
  <si>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</si>
  <si>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</si>
  <si>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</si>
  <si>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</si>
  <si>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</si>
  <si>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</si>
  <si>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</si>
  <si>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</si>
  <si>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</si>
  <si>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</si>
  <si>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</si>
  <si>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</si>
  <si>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</si>
  <si>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</si>
  <si>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</si>
  <si>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</si>
  <si>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</si>
  <si>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</si>
  <si>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</si>
  <si>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</si>
  <si>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</si>
  <si>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</si>
  <si>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</si>
  <si>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</si>
  <si>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</si>
  <si>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</si>
  <si>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</si>
  <si>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</si>
  <si>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</si>
  <si>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</si>
  <si>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</si>
  <si>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</si>
  <si>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</si>
  <si>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</si>
  <si>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</si>
  <si>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</si>
  <si>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</si>
  <si>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</si>
  <si>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</si>
  <si>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</si>
  <si>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</si>
  <si>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</si>
  <si>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</si>
  <si>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</si>
  <si>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</si>
  <si>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</si>
  <si>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</si>
  <si>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</si>
  <si>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</si>
  <si>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</si>
  <si>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</si>
  <si>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</si>
  <si>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</si>
  <si>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</si>
  <si>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</si>
  <si>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</si>
  <si>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</si>
  <si>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</si>
  <si>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</si>
  <si>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</si>
  <si>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</si>
  <si>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</si>
  <si>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</si>
  <si>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</si>
  <si>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</si>
  <si>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</si>
  <si>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</si>
  <si>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</si>
  <si>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</si>
  <si>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</si>
  <si>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</si>
  <si>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</si>
  <si>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</si>
  <si>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</si>
  <si>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</si>
  <si>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</si>
  <si>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</si>
  <si>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</si>
  <si>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</si>
  <si>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</si>
  <si>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</si>
  <si>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</si>
  <si>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</si>
  <si>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</si>
  <si>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</si>
  <si>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</si>
  <si>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</si>
  <si>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</si>
  <si>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</si>
  <si>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</si>
  <si>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</si>
  <si>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</si>
  <si>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</si>
  <si>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</si>
  <si>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</si>
  <si>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</si>
  <si>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</si>
  <si>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</si>
  <si>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</si>
  <si>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</si>
  <si>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</si>
  <si>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</si>
  <si>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</si>
  <si>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</si>
  <si>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</si>
  <si>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</si>
  <si>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</si>
  <si>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</si>
  <si>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</si>
  <si>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</si>
  <si>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</si>
  <si>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</si>
  <si>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</si>
  <si>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</si>
  <si>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</si>
  <si>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</si>
  <si>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</si>
  <si>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</si>
  <si>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</si>
  <si>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</si>
  <si>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</si>
  <si>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</si>
  <si>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</si>
  <si>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</si>
  <si>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</si>
  <si>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</si>
  <si>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</si>
  <si>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</si>
  <si>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</si>
  <si>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</si>
  <si>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</si>
  <si>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</si>
  <si>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</si>
  <si>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</si>
  <si>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</si>
  <si>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</si>
  <si>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</si>
  <si>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</si>
  <si>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</si>
  <si>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</si>
  <si>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</si>
  <si>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</si>
  <si>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</si>
  <si>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</si>
  <si>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</si>
  <si>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</si>
  <si>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</si>
  <si>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</si>
  <si>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</si>
  <si>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</si>
  <si>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</si>
  <si>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</si>
  <si>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</si>
  <si>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</si>
  <si>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</si>
  <si>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</si>
  <si>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</si>
  <si>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</si>
  <si>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</si>
  <si>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</si>
  <si>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</si>
  <si>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</si>
  <si>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</si>
  <si>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</si>
  <si>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</si>
  <si>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</si>
  <si>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</si>
  <si>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</si>
  <si>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</si>
  <si>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</si>
  <si>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</si>
  <si>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</si>
  <si>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</si>
  <si>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</si>
  <si>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</si>
  <si>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</si>
  <si>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</si>
  <si>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</si>
  <si>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</si>
  <si>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</si>
  <si>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</si>
  <si>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</si>
  <si>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</si>
  <si>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</si>
  <si>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</si>
  <si>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</si>
  <si>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</si>
  <si>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</si>
  <si>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</si>
  <si>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</si>
  <si>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</si>
  <si>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</si>
  <si>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</si>
  <si>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</si>
  <si>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</si>
  <si>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</si>
  <si>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</si>
  <si>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</si>
  <si>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</si>
  <si>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</si>
  <si>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</si>
  <si>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</si>
  <si>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</si>
  <si>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</si>
  <si>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</si>
  <si>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</si>
  <si>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</si>
  <si>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</si>
  <si>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</si>
  <si>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</si>
  <si>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</si>
  <si>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</si>
  <si>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</si>
  <si>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</si>
  <si>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</si>
  <si>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</si>
  <si>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</si>
  <si>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</si>
  <si>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</si>
  <si>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</si>
  <si>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</si>
  <si>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</si>
  <si>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</si>
  <si>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</si>
  <si>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</si>
  <si>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</si>
  <si>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</si>
  <si>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</si>
  <si>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</si>
  <si>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</si>
  <si>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</si>
  <si>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</si>
  <si>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</si>
  <si>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</si>
  <si>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</si>
  <si>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</si>
  <si>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</si>
  <si>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</si>
  <si>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</si>
  <si>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</si>
  <si>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</si>
  <si>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</si>
  <si>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</si>
  <si>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</si>
  <si>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</si>
  <si>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</si>
  <si>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</si>
  <si>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</si>
  <si>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</si>
  <si>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</si>
  <si>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</si>
  <si>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</si>
  <si>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</si>
  <si>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</si>
  <si>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</si>
  <si>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</si>
  <si>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</si>
  <si>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</si>
  <si>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</si>
  <si>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</si>
  <si>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</si>
  <si>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</si>
  <si>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</si>
  <si>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</si>
  <si>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</si>
  <si>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</si>
  <si>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</si>
  <si>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</si>
  <si>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</si>
  <si>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</si>
  <si>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</si>
  <si>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</si>
  <si>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</si>
  <si>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</si>
  <si>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</si>
  <si>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</si>
  <si>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</si>
  <si>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</si>
  <si>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</si>
  <si>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</si>
  <si>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</si>
  <si>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</si>
  <si>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</si>
  <si>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</si>
  <si>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</si>
  <si>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</si>
  <si>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</si>
  <si>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</si>
  <si>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</si>
  <si>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</si>
  <si>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</si>
  <si>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</si>
  <si>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</si>
  <si>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</si>
  <si>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</si>
  <si>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</si>
  <si>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</si>
  <si>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</si>
  <si>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</si>
  <si>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</si>
  <si>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</si>
  <si>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</si>
  <si>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</si>
  <si>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</si>
  <si>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</si>
  <si>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</si>
  <si>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</si>
  <si>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</si>
  <si>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</si>
  <si>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</si>
  <si>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</si>
  <si>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</si>
  <si>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</si>
  <si>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</si>
  <si>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</si>
  <si>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</si>
  <si>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</si>
  <si>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</si>
  <si>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</si>
  <si>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</si>
  <si>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</si>
  <si>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</si>
  <si>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</si>
  <si>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</si>
  <si>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</si>
  <si>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</si>
  <si>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</si>
  <si>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</si>
  <si>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</si>
  <si>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</si>
  <si>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</si>
  <si>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</si>
  <si>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</si>
  <si>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</si>
  <si>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</si>
  <si>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</si>
  <si>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</si>
  <si>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</si>
  <si>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</si>
  <si>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</si>
  <si>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</si>
  <si>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</si>
  <si>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</si>
  <si>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</si>
  <si>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</si>
  <si>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</si>
  <si>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</si>
  <si>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</si>
  <si>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</si>
  <si>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</si>
  <si>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</si>
  <si>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</si>
  <si>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</si>
  <si>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</si>
  <si>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</si>
  <si>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</si>
  <si>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</si>
  <si>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</si>
  <si>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</si>
  <si>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</si>
  <si>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</si>
  <si>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</si>
  <si>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</si>
  <si>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</si>
  <si>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</si>
  <si>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</si>
  <si>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</si>
  <si>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</si>
  <si>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</si>
  <si>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</si>
  <si>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</si>
  <si>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</si>
  <si>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</si>
  <si>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</si>
  <si>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</si>
  <si>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</si>
  <si>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</si>
  <si>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</si>
  <si>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</si>
  <si>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</si>
  <si>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</si>
  <si>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</si>
  <si>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</si>
  <si>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</si>
  <si>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</si>
  <si>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</si>
  <si>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</si>
  <si>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</si>
  <si>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</si>
  <si>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</si>
  <si>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</si>
  <si>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</si>
  <si>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</si>
  <si>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</si>
  <si>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</si>
  <si>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</si>
  <si>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</si>
  <si>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</si>
  <si>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</si>
  <si>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</si>
  <si>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</si>
  <si>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</si>
  <si>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</si>
  <si>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</si>
  <si>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</si>
  <si>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</si>
  <si>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</si>
  <si>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</si>
  <si>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</si>
  <si>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</si>
  <si>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</si>
  <si>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</si>
  <si>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</si>
  <si>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</si>
  <si>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</si>
  <si>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</si>
  <si>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</si>
  <si>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</si>
  <si>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</si>
  <si>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</si>
  <si>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</si>
  <si>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</si>
  <si>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</si>
  <si>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</si>
  <si>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</si>
  <si>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</si>
  <si>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</si>
  <si>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</si>
  <si>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</si>
  <si>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</si>
  <si>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</si>
  <si>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</si>
  <si>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</si>
  <si>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</si>
  <si>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</si>
  <si>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</si>
  <si>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</si>
  <si>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</si>
  <si>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</si>
  <si>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</si>
  <si>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</si>
  <si>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</si>
  <si>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</si>
  <si>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</si>
  <si>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</si>
  <si>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</si>
  <si>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</si>
  <si>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</si>
  <si>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</si>
  <si>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</si>
  <si>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</si>
  <si>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</si>
  <si>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</si>
  <si>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</si>
  <si>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</si>
  <si>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</si>
  <si>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</si>
  <si>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</si>
  <si>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</si>
  <si>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</si>
  <si>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</si>
  <si>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</si>
  <si>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</si>
  <si>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</si>
  <si>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</si>
  <si>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</si>
  <si>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</si>
  <si>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</si>
  <si>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</si>
  <si>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</si>
  <si>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</si>
  <si>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</si>
  <si>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</si>
  <si>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</si>
  <si>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</si>
  <si>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</si>
  <si>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</si>
  <si>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</si>
  <si>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</si>
  <si>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</si>
  <si>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</si>
  <si>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</si>
  <si>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</si>
  <si>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</si>
  <si>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</si>
  <si>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</si>
  <si>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</si>
  <si>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</si>
  <si>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</si>
  <si>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</si>
  <si>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</si>
  <si>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</si>
  <si>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</si>
  <si>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</si>
  <si>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</si>
  <si>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</si>
  <si>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</si>
  <si>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</si>
  <si>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</si>
  <si>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</si>
  <si>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</si>
  <si>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</si>
  <si>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</si>
  <si>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</si>
  <si>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</si>
  <si>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</si>
  <si>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</si>
  <si>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</si>
  <si>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</si>
  <si>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</si>
  <si>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</si>
  <si>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</si>
  <si>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</si>
  <si>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</si>
  <si>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</si>
  <si>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</si>
  <si>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</si>
  <si>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</si>
  <si>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</si>
  <si>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</si>
  <si>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</si>
  <si>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</si>
  <si>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</si>
  <si>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</si>
  <si>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</si>
  <si>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</si>
  <si>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</si>
  <si>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</si>
  <si>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</si>
  <si>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</si>
  <si>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</si>
  <si>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</si>
  <si>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</si>
  <si>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</si>
  <si>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</si>
  <si>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</si>
  <si>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</si>
  <si>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</si>
  <si>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</si>
  <si>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</si>
  <si>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</si>
  <si>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</si>
  <si>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</si>
  <si>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</si>
  <si>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</si>
  <si>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</si>
  <si>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</si>
  <si>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</si>
  <si>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</si>
  <si>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</si>
  <si>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</si>
  <si>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</si>
  <si>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</si>
  <si>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</si>
  <si>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</si>
  <si>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</si>
  <si>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</si>
  <si>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</si>
  <si>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</si>
  <si>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</si>
  <si>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</si>
  <si>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</si>
  <si>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</si>
  <si>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</si>
  <si>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</si>
  <si>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</si>
  <si>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</si>
  <si>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</si>
  <si>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</si>
  <si>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</si>
  <si>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</si>
  <si>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</si>
  <si>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</si>
  <si>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</si>
  <si>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</si>
  <si>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</si>
  <si>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</si>
  <si>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</si>
  <si>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</si>
  <si>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</si>
  <si>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</si>
  <si>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</si>
  <si>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</si>
  <si>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</si>
  <si>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</si>
  <si>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</si>
  <si>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</si>
  <si>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</si>
  <si>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</si>
  <si>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</si>
  <si>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</si>
  <si>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</si>
  <si>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</si>
  <si>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</si>
  <si>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</si>
  <si>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</si>
  <si>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</si>
  <si>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</si>
  <si>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</si>
  <si>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</si>
  <si>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</si>
  <si>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</si>
  <si>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</si>
  <si>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</si>
  <si>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</si>
  <si>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</si>
  <si>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</si>
  <si>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</si>
  <si>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</si>
  <si>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</si>
  <si>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</si>
  <si>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</si>
  <si>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</si>
  <si>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</si>
  <si>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</si>
  <si>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</si>
  <si>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</si>
  <si>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</si>
  <si>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</si>
  <si>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</si>
  <si>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</si>
  <si>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</si>
  <si>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</si>
  <si>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</si>
  <si>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</si>
  <si>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</si>
  <si>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</si>
  <si>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</si>
  <si>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</si>
  <si>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</si>
  <si>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</si>
  <si>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</si>
  <si>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</si>
  <si>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</si>
  <si>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</si>
  <si>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</si>
  <si>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</si>
  <si>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</si>
  <si>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</si>
  <si>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</si>
  <si>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</si>
  <si>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</si>
  <si>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</si>
  <si>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</si>
  <si>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</si>
  <si>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</si>
  <si>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</si>
  <si>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</si>
  <si>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</si>
  <si>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</si>
  <si>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</si>
  <si>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</si>
  <si>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</si>
  <si>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</si>
  <si>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</si>
  <si>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</si>
  <si>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</si>
  <si>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</si>
  <si>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</si>
  <si>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</si>
  <si>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</si>
  <si>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</si>
  <si>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</si>
  <si>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</si>
  <si>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</si>
  <si>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</si>
  <si>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</si>
  <si>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</si>
  <si>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</si>
  <si>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</si>
  <si>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</si>
  <si>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</si>
  <si>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</si>
  <si>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</si>
  <si>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</si>
  <si>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</si>
  <si>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</si>
  <si>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</si>
  <si>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</si>
  <si>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</si>
  <si>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</si>
  <si>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</si>
  <si>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</si>
  <si>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</si>
  <si>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</si>
  <si>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</si>
  <si>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</si>
  <si>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</si>
  <si>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</si>
  <si>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</si>
  <si>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</si>
  <si>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</si>
  <si>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</si>
  <si>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</si>
  <si>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</si>
  <si>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</si>
  <si>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</si>
  <si>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</si>
  <si>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</si>
  <si>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</si>
  <si>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</si>
  <si>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</si>
  <si>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</si>
  <si>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</si>
  <si>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</si>
  <si>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</si>
  <si>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</si>
  <si>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</si>
  <si>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</si>
  <si>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</si>
  <si>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</si>
  <si>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</si>
  <si>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</si>
  <si>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</si>
  <si>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</si>
  <si>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</si>
  <si>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</si>
  <si>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</si>
  <si>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</si>
  <si>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</si>
  <si>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</si>
  <si>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</si>
  <si>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</si>
  <si>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</si>
  <si>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</si>
  <si>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</si>
  <si>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</si>
  <si>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</si>
  <si>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</si>
  <si>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</si>
  <si>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</si>
  <si>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</si>
  <si>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</si>
  <si>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</si>
  <si>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</si>
  <si>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</si>
  <si>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</si>
  <si>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</si>
  <si>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</si>
  <si>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</si>
  <si>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</si>
  <si>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</si>
  <si>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</si>
  <si>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</si>
  <si>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</si>
  <si>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</si>
  <si>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</si>
  <si>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</si>
  <si>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</si>
  <si>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</si>
  <si>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</si>
  <si>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</si>
  <si>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</si>
  <si>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</si>
  <si>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</si>
  <si>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</si>
  <si>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</si>
  <si>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</si>
  <si>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</si>
  <si>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</si>
  <si>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</si>
  <si>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</si>
  <si>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</si>
  <si>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</si>
  <si>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</si>
  <si>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</si>
  <si>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</si>
  <si>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</si>
  <si>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</si>
  <si>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</si>
  <si>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</si>
  <si>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</si>
  <si>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</si>
  <si>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</si>
  <si>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</si>
  <si>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</si>
  <si>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</si>
  <si>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</si>
  <si>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</si>
  <si>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</si>
  <si>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</si>
  <si>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</si>
  <si>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</si>
  <si>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</si>
  <si>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</si>
  <si>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</si>
  <si>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</si>
  <si>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</si>
  <si>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</si>
  <si>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</si>
  <si>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</si>
  <si>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</si>
  <si>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</si>
  <si>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</si>
  <si>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</si>
  <si>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</si>
  <si>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</si>
  <si>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</si>
  <si>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</si>
  <si>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</si>
  <si>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</si>
  <si>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</si>
  <si>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</si>
  <si>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</si>
  <si>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</si>
  <si>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</si>
  <si>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</si>
  <si>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</si>
  <si>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</si>
  <si>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</si>
  <si>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</si>
  <si>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</si>
  <si>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</si>
  <si>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</si>
  <si>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</si>
  <si>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</si>
  <si>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</si>
  <si>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</si>
  <si>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</si>
  <si>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</si>
  <si>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</si>
  <si>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</si>
  <si>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</si>
  <si>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</si>
  <si>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</si>
  <si>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</si>
  <si>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</si>
  <si>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</si>
  <si>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</si>
  <si>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</si>
  <si>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</si>
  <si>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</si>
  <si>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</si>
  <si>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</si>
  <si>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</si>
  <si>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</si>
  <si>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</si>
  <si>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</si>
  <si>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</si>
  <si>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</si>
  <si>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</si>
  <si>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</si>
  <si>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</si>
  <si>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</si>
  <si>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</si>
  <si>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</si>
  <si>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</si>
  <si>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</si>
  <si>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</si>
  <si>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</si>
  <si>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</si>
  <si>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</si>
  <si>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</si>
  <si>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</si>
  <si>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</si>
  <si>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</si>
  <si>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</si>
  <si>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</si>
  <si>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</si>
  <si>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</si>
  <si>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</si>
  <si>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</si>
  <si>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</si>
  <si>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</si>
  <si>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</si>
  <si>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</si>
  <si>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</si>
  <si>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</si>
  <si>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</si>
  <si>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</si>
  <si>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</si>
  <si>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</si>
  <si>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</si>
  <si>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</si>
  <si>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</si>
  <si>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</si>
  <si>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</si>
  <si>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</si>
  <si>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</si>
  <si>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</si>
  <si>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</si>
  <si>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</si>
  <si>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</si>
  <si>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</si>
  <si>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</si>
  <si>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</si>
  <si>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</si>
  <si>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</si>
  <si>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</si>
  <si>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</si>
  <si>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</si>
  <si>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</si>
  <si>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</si>
  <si>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</si>
  <si>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</si>
  <si>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</si>
  <si>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</si>
  <si>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</si>
  <si>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</si>
  <si>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</si>
  <si>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</si>
  <si>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</si>
  <si>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</si>
  <si>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</si>
  <si>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</si>
  <si>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</si>
  <si>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</si>
  <si>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</si>
  <si>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</si>
  <si>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</si>
  <si>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</si>
  <si>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</si>
  <si>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</si>
  <si>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</si>
  <si>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</si>
  <si>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</si>
  <si>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</si>
  <si>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</si>
  <si>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</si>
  <si>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</si>
  <si>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</si>
  <si>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</si>
  <si>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</si>
  <si>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</si>
  <si>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</si>
  <si>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</si>
  <si>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</si>
  <si>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</si>
  <si>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</si>
  <si>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</si>
  <si>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</si>
  <si>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</si>
  <si>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</si>
  <si>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</si>
  <si>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</si>
  <si>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</si>
  <si>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</si>
  <si>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</si>
  <si>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</si>
  <si>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</si>
  <si>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</si>
  <si>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</si>
  <si>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</si>
  <si>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</si>
  <si>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</si>
  <si>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</si>
  <si>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</si>
  <si>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</si>
  <si>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</si>
  <si>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</si>
  <si>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</si>
  <si>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</si>
  <si>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</si>
  <si>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</si>
  <si>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</si>
  <si>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</si>
  <si>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</si>
  <si>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</si>
  <si>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</si>
  <si>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</si>
  <si>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</si>
  <si>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</si>
  <si>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</si>
  <si>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</si>
  <si>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</si>
  <si>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</si>
  <si>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</si>
  <si>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</si>
  <si>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</si>
  <si>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</si>
  <si>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</si>
  <si>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</si>
  <si>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</si>
  <si>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</si>
  <si>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</si>
  <si>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</si>
  <si>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</si>
  <si>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</si>
  <si>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</si>
  <si>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</si>
  <si>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</si>
  <si>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</si>
  <si>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</si>
  <si>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</si>
  <si>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</si>
  <si>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</si>
  <si>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</si>
  <si>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</si>
  <si>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</si>
  <si>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</si>
  <si>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</si>
  <si>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</si>
  <si>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</si>
  <si>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</si>
  <si>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</si>
  <si>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</si>
  <si>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</si>
  <si>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</si>
  <si>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</si>
  <si>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</si>
  <si>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</si>
  <si>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</si>
  <si>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</si>
  <si>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</si>
  <si>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</si>
  <si>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</si>
  <si>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</si>
  <si>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</si>
  <si>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</si>
  <si>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</si>
  <si>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</si>
  <si>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</si>
  <si>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</si>
  <si>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</si>
  <si>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</si>
  <si>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</si>
  <si>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</si>
  <si>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</si>
  <si>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</si>
  <si>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</si>
  <si>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</si>
  <si>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</si>
  <si>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</si>
  <si>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</si>
  <si>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</si>
  <si>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</si>
  <si>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</si>
  <si>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</si>
  <si>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</si>
  <si>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</si>
  <si>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</si>
  <si>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</si>
  <si>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</si>
  <si>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</si>
  <si>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</si>
  <si>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</si>
  <si>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</si>
  <si>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</si>
  <si>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</si>
  <si>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</si>
  <si>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</si>
  <si>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</si>
  <si>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</si>
  <si>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</si>
  <si>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</si>
  <si>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</si>
  <si>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</si>
  <si>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</si>
  <si>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</si>
  <si>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</si>
  <si>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</si>
  <si>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</si>
  <si>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</si>
  <si>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</si>
  <si>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</si>
  <si>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</si>
  <si>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</si>
  <si>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</si>
  <si>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</si>
  <si>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</si>
  <si>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</si>
  <si>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</si>
  <si>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</si>
  <si>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</si>
  <si>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</si>
  <si>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</si>
  <si>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</si>
  <si>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</si>
  <si>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</si>
  <si>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</si>
  <si>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</si>
  <si>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</si>
  <si>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</si>
  <si>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</si>
  <si>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</si>
  <si>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</si>
  <si>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</si>
  <si>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</si>
  <si>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</si>
  <si>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</si>
  <si>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</si>
  <si>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</si>
  <si>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</si>
  <si>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</si>
  <si>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</si>
  <si>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</si>
  <si>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</si>
  <si>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</si>
  <si>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</si>
  <si>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</si>
  <si>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</si>
  <si>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</si>
  <si>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</si>
  <si>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</si>
  <si>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</si>
  <si>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</si>
  <si>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</si>
  <si>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</si>
  <si>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</si>
  <si>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</si>
  <si>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</si>
  <si>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</si>
  <si>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</si>
  <si>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</si>
  <si>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</si>
  <si>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</si>
  <si>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</si>
  <si>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</si>
  <si>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</si>
  <si>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</si>
  <si>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</si>
  <si>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</si>
  <si>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</si>
  <si>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</si>
  <si>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</si>
  <si>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</si>
  <si>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</si>
  <si>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</si>
  <si>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</si>
  <si>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</si>
  <si>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</si>
  <si>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</si>
  <si>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</si>
  <si>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</si>
  <si>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</si>
  <si>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</si>
  <si>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</si>
  <si>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</si>
  <si>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</si>
  <si>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</si>
  <si>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</si>
  <si>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</si>
  <si>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</si>
  <si>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</si>
  <si>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</si>
  <si>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</si>
  <si>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</si>
  <si>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</si>
  <si>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</si>
  <si>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</si>
  <si>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</si>
  <si>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</si>
  <si>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</si>
  <si>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</si>
  <si>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</si>
  <si>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</si>
  <si>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</si>
  <si>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</si>
  <si>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</si>
  <si>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</si>
  <si>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</si>
  <si>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</si>
  <si>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</si>
  <si>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</si>
  <si>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</si>
  <si>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</si>
  <si>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</si>
  <si>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</si>
  <si>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</si>
  <si>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</si>
  <si>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</si>
  <si>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</si>
  <si>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</si>
  <si>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</si>
  <si>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</si>
  <si>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</si>
  <si>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</si>
  <si>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</si>
  <si>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</si>
  <si>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</si>
  <si>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</si>
  <si>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</si>
  <si>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</si>
  <si>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</si>
  <si>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</si>
  <si>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</si>
  <si>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</si>
  <si>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</si>
  <si>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</si>
  <si>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</si>
  <si>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</si>
  <si>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</si>
  <si>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</si>
  <si>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</si>
  <si>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</si>
  <si>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</si>
  <si>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</si>
  <si>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</si>
  <si>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</si>
  <si>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</si>
  <si>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</si>
  <si>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</si>
  <si>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</si>
  <si>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</si>
  <si>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</si>
  <si>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</si>
  <si>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</si>
  <si>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</si>
  <si>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</si>
  <si>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</si>
  <si>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</si>
  <si>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</si>
  <si>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</si>
  <si>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</si>
  <si>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</si>
  <si>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</si>
  <si>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</si>
  <si>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</si>
  <si>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</si>
  <si>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</si>
  <si>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</si>
  <si>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</si>
  <si>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</si>
  <si>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</si>
  <si>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</si>
  <si>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</si>
  <si>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</si>
  <si>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</si>
  <si>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</si>
  <si>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</si>
  <si>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</si>
  <si>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</si>
  <si>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</si>
  <si>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</si>
  <si>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</si>
  <si>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</si>
  <si>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</si>
  <si>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</si>
  <si>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</si>
  <si>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</si>
  <si>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</si>
  <si>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</si>
  <si>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</si>
  <si>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</si>
  <si>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</si>
  <si>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</si>
  <si>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</si>
  <si>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</si>
  <si>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</si>
  <si>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</si>
  <si>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</si>
  <si>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</si>
  <si>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</si>
  <si>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</si>
  <si>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</si>
  <si>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</si>
  <si>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</si>
  <si>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</si>
  <si>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</si>
  <si>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</si>
  <si>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</si>
  <si>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</si>
  <si>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</si>
  <si>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</si>
  <si>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</si>
  <si>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</si>
  <si>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</si>
  <si>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</si>
  <si>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</si>
  <si>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</si>
  <si>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</si>
  <si>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</si>
  <si>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</si>
  <si>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</si>
  <si>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</si>
  <si>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</si>
  <si>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</si>
  <si>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</si>
  <si>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</si>
  <si>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</si>
  <si>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</si>
  <si>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</si>
  <si>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</si>
  <si>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</si>
  <si>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</si>
  <si>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</si>
  <si>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</si>
  <si>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</si>
  <si>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</si>
  <si>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</si>
  <si>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</si>
  <si>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</si>
  <si>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</si>
  <si>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</si>
  <si>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</si>
  <si>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</si>
  <si>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</si>
  <si>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</si>
  <si>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</si>
  <si>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</si>
  <si>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</si>
  <si>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</si>
  <si>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</si>
  <si>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</si>
  <si>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</si>
  <si>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</si>
  <si>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</si>
  <si>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</si>
  <si>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</si>
  <si>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</si>
  <si>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</si>
  <si>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</si>
  <si>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</si>
  <si>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</si>
  <si>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</si>
  <si>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</si>
  <si>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</si>
  <si>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</si>
  <si>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</si>
  <si>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</si>
  <si>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</si>
  <si>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</si>
  <si>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</si>
  <si>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</si>
  <si>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</si>
  <si>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</si>
  <si>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</si>
  <si>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</si>
  <si>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</si>
  <si>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</si>
  <si>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</si>
  <si>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</si>
  <si>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</si>
  <si>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</si>
  <si>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</si>
  <si>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</si>
  <si>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</si>
  <si>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</si>
  <si>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</si>
  <si>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</si>
  <si>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</si>
  <si>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</si>
  <si>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</si>
  <si>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</si>
  <si>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</si>
  <si>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</si>
  <si>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</si>
  <si>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</si>
  <si>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</si>
  <si>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</si>
  <si>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</si>
  <si>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</si>
  <si>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</si>
  <si>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</si>
  <si>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</si>
  <si>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</si>
  <si>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</si>
  <si>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</si>
  <si>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</si>
  <si>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</si>
  <si>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</si>
  <si>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</si>
  <si>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</si>
  <si>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</si>
  <si>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</si>
  <si>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</si>
  <si>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</si>
  <si>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</si>
  <si>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</si>
  <si>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</si>
  <si>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</si>
  <si>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</si>
  <si>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</si>
  <si>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</si>
  <si>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</si>
  <si>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</si>
  <si>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</si>
  <si>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</si>
  <si>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</si>
  <si>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</si>
  <si>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</si>
  <si>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</si>
  <si>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</si>
  <si>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</si>
  <si>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</si>
  <si>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</si>
  <si>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</si>
  <si>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</si>
  <si>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</si>
  <si>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</si>
  <si>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</si>
  <si>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</si>
  <si>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</si>
  <si>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</si>
  <si>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</si>
  <si>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</si>
  <si>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</si>
  <si>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</si>
  <si>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</si>
  <si>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</si>
  <si>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</si>
  <si>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</si>
  <si>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</si>
  <si>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</si>
  <si>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</si>
  <si>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</si>
  <si>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</si>
  <si>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</si>
  <si>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</si>
  <si>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</si>
  <si>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</si>
  <si>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</si>
  <si>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</si>
  <si>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</si>
  <si>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</si>
  <si>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</si>
  <si>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</si>
  <si>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</si>
  <si>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</si>
  <si>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</si>
  <si>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</si>
  <si>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</si>
  <si>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</si>
  <si>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</si>
  <si>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</si>
  <si>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</si>
  <si>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</si>
  <si>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</si>
  <si>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</si>
  <si>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</si>
  <si>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</si>
  <si>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</si>
  <si>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</si>
  <si>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</si>
  <si>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</si>
  <si>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</si>
  <si>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</si>
  <si>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</si>
  <si>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</si>
  <si>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</si>
  <si>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</si>
  <si>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</si>
  <si>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</si>
  <si>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</si>
  <si>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</si>
  <si>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</si>
  <si>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</si>
  <si>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</si>
  <si>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</si>
  <si>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</si>
  <si>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</si>
  <si>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</si>
  <si>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</si>
  <si>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</si>
  <si>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</si>
  <si>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</si>
  <si>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</si>
  <si>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</si>
  <si>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</si>
  <si>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</si>
  <si>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</si>
  <si>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</si>
  <si>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</si>
  <si>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</si>
  <si>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</si>
  <si>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</si>
  <si>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</si>
  <si>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</si>
  <si>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</si>
  <si>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</si>
  <si>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</si>
  <si>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</si>
  <si>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</si>
  <si>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</si>
  <si>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</si>
  <si>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</si>
  <si>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</si>
  <si>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</si>
  <si>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</si>
  <si>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</si>
  <si>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</si>
  <si>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</si>
  <si>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</si>
  <si>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</si>
  <si>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</si>
  <si>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</si>
  <si>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</si>
  <si>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</si>
  <si>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</si>
  <si>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</si>
  <si>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</si>
  <si>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</si>
  <si>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</si>
  <si>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</si>
  <si>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</si>
  <si>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</si>
  <si>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</si>
  <si>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</si>
  <si>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</si>
  <si>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</si>
  <si>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</si>
  <si>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</si>
  <si>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</si>
  <si>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</si>
  <si>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</si>
  <si>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</si>
  <si>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</si>
  <si>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</si>
  <si>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</si>
  <si>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</si>
  <si>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</si>
  <si>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</si>
  <si>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</si>
  <si>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</si>
  <si>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</si>
  <si>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</si>
  <si>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</si>
  <si>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</si>
  <si>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</si>
  <si>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</si>
  <si>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</si>
  <si>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</si>
  <si>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</si>
  <si>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</si>
  <si>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</si>
  <si>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</si>
  <si>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</si>
  <si>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</si>
  <si>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</si>
  <si>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</si>
  <si>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</si>
  <si>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</si>
  <si>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</si>
  <si>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</si>
  <si>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</si>
  <si>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</si>
  <si>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</si>
  <si>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</si>
  <si>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</si>
  <si>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</si>
  <si>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</si>
  <si>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</si>
  <si>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</si>
  <si>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</si>
  <si>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</si>
  <si>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</si>
  <si>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</si>
  <si>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</si>
  <si>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</si>
  <si>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</si>
  <si>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</si>
  <si>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</si>
  <si>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</si>
  <si>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</si>
  <si>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</si>
  <si>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</si>
  <si>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</si>
  <si>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</si>
  <si>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</si>
  <si>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</si>
  <si>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</si>
  <si>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</si>
  <si>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</si>
  <si>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</si>
  <si>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</si>
  <si>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</si>
  <si>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</si>
  <si>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</si>
  <si>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</si>
  <si>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</si>
  <si>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</si>
  <si>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</si>
  <si>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</si>
  <si>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</si>
  <si>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</si>
  <si>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</si>
  <si>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</si>
  <si>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</si>
  <si>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</si>
  <si>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</si>
  <si>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</si>
  <si>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</si>
  <si>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</si>
  <si>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</si>
  <si>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</si>
  <si>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</si>
  <si>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</si>
  <si>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</si>
  <si>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</si>
  <si>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</si>
  <si>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</si>
  <si>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</si>
  <si>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</si>
  <si>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</si>
  <si>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</si>
  <si>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</si>
  <si>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</si>
  <si>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</si>
  <si>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</si>
  <si>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</si>
  <si>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</si>
  <si>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</si>
  <si>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</si>
  <si>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</si>
  <si>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</si>
  <si>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</si>
  <si>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</si>
  <si>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</si>
  <si>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</si>
  <si>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</si>
  <si>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</si>
  <si>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</si>
  <si>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</si>
  <si>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</si>
  <si>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</si>
  <si>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</si>
  <si>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</si>
  <si>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</si>
  <si>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</si>
  <si>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</si>
  <si>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</si>
  <si>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</si>
  <si>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</si>
  <si>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</si>
  <si>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</si>
  <si>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</si>
  <si>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</si>
  <si>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</si>
  <si>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</si>
  <si>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</si>
  <si>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</si>
  <si>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</si>
  <si>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</si>
  <si>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</si>
  <si>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</si>
  <si>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</si>
  <si>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</si>
  <si>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</si>
  <si>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</si>
  <si>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</si>
  <si>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</si>
  <si>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</si>
  <si>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</si>
  <si>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</si>
  <si>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</si>
  <si>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</si>
  <si>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</si>
  <si>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</si>
  <si>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</si>
  <si>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</si>
  <si>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</si>
  <si>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</si>
  <si>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</si>
  <si>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</si>
  <si>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</si>
  <si>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</si>
  <si>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</si>
  <si>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</si>
  <si>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</si>
  <si>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</si>
  <si>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</si>
  <si>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</si>
  <si>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</si>
  <si>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</si>
  <si>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</si>
  <si>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</si>
  <si>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</si>
  <si>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</si>
  <si>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</si>
  <si>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</si>
  <si>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</si>
  <si>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</si>
  <si>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</si>
  <si>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</si>
  <si>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</si>
  <si>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</si>
  <si>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</si>
  <si>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</si>
  <si>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</si>
  <si>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</si>
  <si>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</si>
  <si>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</si>
  <si>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</si>
  <si>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</si>
  <si>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</si>
  <si>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</si>
  <si>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</si>
  <si>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</si>
  <si>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</si>
  <si>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</si>
  <si>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</si>
  <si>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</si>
  <si>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</si>
  <si>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</si>
  <si>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</si>
  <si>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</si>
  <si>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</si>
  <si>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</si>
  <si>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</si>
  <si>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</si>
  <si>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</si>
  <si>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</si>
  <si>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</si>
  <si>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</si>
  <si>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</si>
  <si>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</si>
  <si>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</si>
  <si>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</si>
  <si>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</si>
  <si>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</si>
  <si>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</si>
  <si>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</si>
  <si>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</si>
  <si>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</si>
  <si>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</si>
  <si>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</si>
  <si>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</si>
  <si>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</si>
  <si>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</si>
  <si>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</si>
  <si>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</si>
  <si>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</si>
  <si>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</si>
  <si>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</si>
  <si>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</si>
  <si>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</si>
  <si>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</si>
  <si>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</si>
  <si>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</si>
  <si>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</si>
  <si>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</si>
  <si>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</si>
  <si>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</si>
  <si>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</si>
  <si>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</si>
  <si>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</si>
  <si>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</si>
  <si>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</si>
  <si>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</si>
  <si>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</si>
  <si>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</si>
  <si>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</si>
  <si>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</si>
  <si>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</si>
  <si>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</si>
  <si>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</si>
  <si>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</si>
  <si>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</si>
  <si>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</si>
  <si>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</si>
  <si>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</si>
  <si>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</si>
  <si>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</si>
  <si>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</si>
  <si>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</si>
  <si>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</si>
  <si>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</si>
  <si>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</si>
  <si>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</si>
  <si>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</si>
  <si>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</si>
  <si>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</si>
  <si>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</si>
  <si>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</si>
  <si>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</si>
  <si>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</si>
  <si>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</si>
  <si>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</si>
  <si>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</si>
  <si>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</si>
  <si>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</si>
  <si>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</si>
  <si>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</si>
  <si>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</si>
  <si>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</si>
  <si>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</si>
  <si>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</si>
  <si>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</si>
  <si>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</si>
  <si>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</si>
  <si>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</si>
  <si>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</si>
  <si>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</si>
  <si>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</si>
  <si>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</si>
  <si>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</si>
  <si>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</si>
  <si>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</si>
  <si>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</si>
  <si>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</si>
  <si>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</si>
  <si>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</si>
  <si>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</si>
  <si>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</si>
  <si>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</si>
  <si>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</si>
  <si>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</si>
  <si>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</si>
  <si>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</si>
  <si>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</si>
  <si>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</si>
  <si>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</si>
  <si>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</si>
  <si>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</si>
  <si>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</si>
  <si>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</si>
  <si>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</si>
  <si>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</si>
  <si>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</si>
  <si>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</si>
  <si>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</si>
  <si>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</si>
  <si>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</si>
  <si>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</si>
  <si>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</si>
  <si>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</si>
  <si>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</si>
  <si>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</si>
  <si>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</si>
  <si>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</si>
  <si>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</si>
  <si>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</si>
  <si>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</si>
  <si>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</si>
  <si>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</si>
  <si>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</si>
  <si>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</si>
  <si>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</si>
  <si>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</si>
  <si>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</si>
  <si>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</si>
  <si>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</si>
  <si>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</si>
  <si>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</si>
  <si>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</si>
  <si>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</si>
  <si>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</si>
  <si>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</si>
  <si>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</si>
  <si>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</si>
  <si>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</si>
  <si>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</si>
  <si>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</si>
  <si>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</si>
  <si>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</si>
  <si>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</si>
  <si>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</si>
  <si>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</si>
  <si>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</si>
  <si>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</si>
  <si>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</si>
  <si>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</si>
  <si>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</si>
  <si>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</si>
  <si>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</si>
  <si>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</si>
  <si>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</si>
  <si>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</si>
  <si>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</si>
  <si>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</si>
  <si>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</si>
  <si>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</si>
  <si>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</si>
  <si>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</si>
  <si>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</si>
  <si>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</si>
  <si>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</si>
  <si>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</si>
  <si>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</si>
  <si>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</si>
  <si>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</si>
  <si>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</si>
  <si>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</si>
  <si>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</si>
  <si>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</si>
  <si>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</si>
  <si>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</si>
  <si>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</si>
  <si>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</si>
  <si>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</si>
  <si>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</si>
  <si>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</si>
  <si>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</si>
  <si>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</si>
  <si>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</si>
  <si>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</si>
  <si>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</si>
  <si>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</si>
  <si>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</si>
  <si>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</si>
  <si>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</si>
  <si>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</si>
  <si>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</si>
  <si>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</si>
  <si>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</si>
  <si>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</si>
  <si>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</si>
  <si>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</si>
  <si>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</si>
  <si>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</si>
  <si>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</si>
  <si>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</si>
  <si>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</si>
  <si>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</si>
  <si>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</si>
  <si>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</si>
  <si>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</si>
  <si>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</si>
  <si>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</si>
  <si>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</si>
  <si>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</si>
  <si>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</si>
  <si>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</si>
  <si>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</si>
  <si>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</si>
  <si>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</si>
  <si>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</si>
  <si>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</si>
  <si>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</si>
  <si>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</si>
  <si>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</si>
  <si>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</si>
  <si>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</si>
  <si>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</si>
  <si>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</si>
  <si>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</si>
  <si>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</si>
  <si>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</si>
  <si>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</si>
  <si>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</si>
  <si>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</si>
  <si>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</si>
  <si>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</si>
  <si>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</si>
  <si>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</si>
  <si>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</si>
  <si>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</si>
  <si>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</si>
  <si>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</si>
  <si>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</si>
  <si>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</si>
  <si>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</si>
  <si>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</si>
  <si>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</si>
  <si>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</si>
  <si>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</si>
  <si>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</si>
  <si>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</si>
  <si>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</si>
  <si>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</si>
  <si>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</si>
  <si>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</si>
  <si>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</si>
  <si>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</si>
  <si>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</si>
  <si>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</si>
  <si>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</si>
  <si>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</si>
  <si>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</si>
  <si>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</si>
  <si>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</si>
  <si>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</si>
  <si>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</si>
  <si>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</si>
  <si>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</si>
  <si>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</si>
  <si>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</si>
  <si>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</si>
  <si>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</si>
  <si>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</si>
  <si>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</si>
  <si>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</si>
  <si>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</si>
  <si>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</si>
  <si>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</si>
  <si>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</si>
  <si>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</si>
  <si>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</si>
  <si>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</si>
  <si>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</si>
  <si>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</si>
  <si>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</si>
  <si>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</si>
  <si>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</si>
  <si>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</si>
  <si>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</si>
  <si>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</si>
  <si>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</si>
  <si>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</si>
  <si>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</si>
  <si>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</si>
  <si>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</si>
  <si>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</si>
  <si>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</si>
  <si>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</si>
  <si>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</si>
  <si>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</si>
  <si>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</si>
  <si>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</si>
  <si>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</si>
  <si>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</si>
  <si>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</si>
  <si>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</si>
  <si>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</si>
  <si>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</si>
  <si>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</si>
  <si>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</si>
  <si>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</si>
  <si>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</si>
  <si>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</si>
  <si>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</si>
  <si>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</si>
  <si>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</si>
  <si>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</si>
  <si>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</si>
  <si>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</si>
  <si>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</si>
  <si>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</si>
  <si>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</si>
  <si>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</si>
  <si>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</si>
  <si>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</si>
  <si>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</si>
  <si>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</si>
  <si>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</si>
  <si>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</si>
  <si>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</si>
  <si>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</si>
  <si>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</si>
  <si>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</si>
  <si>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</si>
  <si>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</si>
  <si>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</si>
  <si>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</si>
  <si>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</si>
  <si>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</si>
  <si>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</si>
  <si>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</si>
  <si>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</si>
  <si>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</si>
  <si>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</si>
  <si>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</si>
  <si>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</si>
  <si>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</si>
  <si>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</si>
  <si>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</si>
  <si>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</si>
  <si>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</si>
  <si>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</si>
  <si>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</si>
  <si>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</si>
  <si>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</si>
  <si>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</si>
  <si>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</si>
  <si>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</si>
  <si>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</si>
  <si>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</si>
  <si>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</si>
  <si>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</si>
  <si>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</si>
  <si>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</si>
  <si>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</si>
  <si>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</si>
  <si>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</si>
  <si>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</si>
  <si>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</si>
  <si>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</si>
  <si>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</si>
  <si>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</si>
  <si>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</si>
  <si>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</si>
  <si>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</si>
  <si>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</si>
  <si>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</si>
  <si>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</si>
  <si>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</si>
  <si>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</si>
  <si>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</si>
  <si>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</si>
  <si>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</si>
  <si>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</si>
  <si>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</si>
  <si>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</si>
  <si>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</si>
  <si>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</si>
  <si>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</si>
  <si>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</si>
  <si>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</si>
  <si>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</si>
  <si>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</si>
  <si>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</si>
  <si>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</si>
  <si>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</si>
  <si>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</si>
  <si>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</si>
  <si>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</si>
  <si>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</si>
  <si>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</si>
  <si>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</si>
  <si>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</si>
  <si>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</si>
  <si>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</si>
  <si>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</si>
  <si>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</si>
  <si>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</si>
  <si>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</si>
  <si>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</si>
  <si>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</si>
  <si>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</si>
  <si>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</si>
  <si>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</si>
  <si>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</si>
  <si>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</si>
  <si>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</si>
  <si>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</si>
  <si>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</si>
  <si>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</si>
  <si>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</si>
  <si>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</si>
  <si>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</si>
  <si>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</si>
  <si>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</si>
  <si>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</si>
  <si>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</si>
  <si>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</si>
  <si>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</si>
  <si>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</si>
  <si>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</si>
  <si>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</si>
  <si>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</si>
  <si>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</si>
  <si>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</si>
  <si>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</si>
  <si>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</si>
  <si>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</si>
  <si>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</si>
  <si>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</si>
  <si>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</si>
  <si>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</si>
  <si>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</si>
  <si>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</si>
  <si>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</si>
  <si>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</si>
  <si>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</si>
  <si>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</si>
  <si>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</si>
  <si>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</si>
  <si>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</si>
  <si>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</si>
  <si>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</si>
  <si>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</si>
  <si>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</si>
  <si>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</si>
  <si>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</si>
  <si>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</si>
  <si>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</si>
  <si>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</si>
  <si>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</si>
  <si>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</si>
  <si>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</si>
  <si>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</si>
  <si>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</si>
  <si>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</si>
  <si>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</si>
  <si>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</si>
  <si>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</si>
  <si>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</si>
  <si>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</si>
  <si>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</si>
  <si>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</si>
  <si>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</si>
  <si>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</si>
  <si>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</si>
  <si>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</si>
  <si>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</si>
  <si>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</si>
  <si>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</si>
  <si>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</si>
  <si>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</si>
  <si>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</si>
  <si>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</si>
  <si>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</si>
  <si>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</si>
  <si>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</si>
  <si>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</si>
  <si>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</si>
  <si>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</si>
  <si>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</si>
  <si>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</si>
  <si>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</si>
  <si>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</si>
  <si>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</si>
  <si>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</si>
  <si>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</si>
  <si>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</si>
  <si>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</si>
  <si>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</si>
  <si>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</si>
  <si>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</si>
  <si>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</si>
  <si>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</si>
  <si>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</si>
  <si>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</si>
  <si>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</si>
  <si>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</si>
  <si>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</si>
  <si>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</si>
  <si>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</si>
  <si>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</si>
  <si>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</si>
  <si>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</si>
  <si>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</si>
  <si>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</si>
  <si>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</si>
  <si>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</si>
  <si>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</si>
  <si>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</si>
  <si>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</si>
  <si>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</si>
  <si>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</si>
  <si>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</si>
  <si>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</si>
  <si>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</si>
  <si>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</si>
  <si>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</si>
  <si>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</si>
  <si>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</si>
  <si>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</si>
  <si>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</si>
  <si>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</si>
  <si>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</si>
  <si>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</si>
  <si>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</si>
  <si>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</si>
  <si>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</si>
  <si>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</si>
  <si>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</si>
  <si>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</si>
  <si>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</si>
  <si>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</si>
  <si>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</si>
  <si>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</si>
  <si>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</si>
  <si>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</si>
  <si>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</si>
  <si>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</si>
  <si>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</si>
  <si>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</si>
  <si>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</si>
  <si>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</si>
  <si>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</si>
  <si>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</si>
  <si>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</si>
  <si>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</si>
  <si>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</si>
  <si>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</si>
  <si>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</si>
  <si>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</si>
  <si>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</si>
  <si>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</si>
  <si>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</si>
  <si>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</si>
  <si>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</si>
  <si>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</si>
  <si>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</si>
  <si>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</si>
  <si>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</si>
  <si>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</si>
  <si>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</si>
  <si>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</si>
  <si>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</si>
  <si>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</si>
  <si>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</si>
  <si>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</si>
  <si>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</si>
  <si>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</si>
  <si>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</si>
  <si>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</si>
  <si>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</si>
  <si>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</si>
  <si>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</si>
  <si>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</si>
  <si>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</si>
  <si>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</si>
  <si>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</si>
  <si>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</si>
  <si>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</si>
  <si>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</si>
  <si>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</si>
  <si>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</si>
  <si>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</si>
  <si>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</si>
  <si>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</si>
  <si>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</si>
  <si>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</si>
  <si>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</si>
  <si>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</si>
  <si>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</si>
  <si>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</si>
  <si>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</si>
  <si>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</si>
  <si>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</si>
  <si>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</si>
  <si>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</si>
  <si>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</si>
  <si>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</si>
  <si>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</si>
  <si>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</si>
  <si>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</si>
  <si>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</si>
  <si>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</si>
  <si>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</si>
  <si>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</si>
  <si>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</si>
  <si>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</si>
  <si>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</si>
  <si>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</si>
  <si>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</si>
  <si>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</si>
  <si>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</si>
  <si>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</si>
  <si>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</si>
  <si>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</si>
  <si>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</si>
  <si>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</si>
  <si>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</si>
  <si>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</si>
  <si>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</si>
  <si>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</si>
  <si>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</si>
  <si>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</si>
  <si>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</si>
  <si>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</si>
  <si>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</si>
  <si>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</si>
  <si>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</si>
  <si>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</si>
  <si>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</si>
  <si>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</si>
  <si>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</si>
  <si>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</si>
  <si>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</si>
  <si>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</si>
  <si>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</si>
  <si>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</si>
  <si>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</si>
  <si>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</si>
  <si>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</si>
  <si>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</si>
  <si>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</si>
  <si>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</si>
  <si>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</si>
  <si>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</si>
  <si>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</si>
  <si>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</si>
  <si>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</si>
  <si>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</si>
  <si>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</si>
  <si>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</si>
  <si>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</si>
  <si>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</si>
  <si>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</si>
  <si>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</si>
  <si>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</si>
  <si>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</si>
  <si>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</si>
  <si>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</si>
  <si>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</si>
  <si>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</si>
  <si>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</si>
  <si>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</si>
  <si>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</si>
  <si>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</si>
  <si>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</si>
  <si>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</si>
  <si>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</si>
  <si>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</si>
  <si>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</si>
  <si>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</si>
  <si>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</si>
  <si>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</si>
  <si>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</si>
  <si>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</si>
  <si>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</si>
  <si>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</si>
  <si>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</si>
  <si>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</si>
  <si>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</si>
  <si>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</si>
  <si>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</si>
  <si>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</si>
  <si>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</si>
  <si>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</si>
  <si>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</si>
  <si>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</si>
  <si>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</si>
  <si>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</si>
  <si>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</si>
  <si>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</si>
  <si>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</si>
  <si>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</si>
  <si>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</si>
  <si>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</si>
  <si>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</si>
  <si>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</si>
  <si>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</si>
  <si>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</si>
  <si>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</si>
  <si>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</si>
  <si>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</si>
  <si>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</si>
  <si>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</si>
  <si>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</si>
  <si>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</si>
  <si>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</si>
  <si>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</si>
  <si>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</si>
  <si>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</si>
  <si>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</si>
  <si>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</si>
  <si>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</si>
  <si>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</si>
  <si>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</si>
  <si>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</si>
  <si>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</si>
  <si>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</si>
  <si>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</si>
  <si>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</si>
  <si>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</si>
  <si>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</si>
  <si>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</si>
  <si>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</si>
  <si>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</si>
  <si>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</si>
  <si>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</si>
  <si>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</si>
  <si>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</si>
  <si>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</si>
  <si>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</si>
  <si>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</si>
  <si>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</si>
  <si>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</si>
  <si>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</si>
  <si>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</si>
  <si>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</si>
  <si>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</si>
  <si>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</si>
  <si>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</si>
  <si>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</si>
  <si>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</si>
  <si>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</si>
  <si>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</si>
  <si>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</si>
  <si>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</si>
  <si>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</si>
  <si>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</si>
  <si>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</si>
  <si>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</si>
  <si>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</si>
  <si>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</si>
  <si>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</si>
  <si>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</si>
  <si>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</si>
  <si>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</si>
  <si>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</si>
  <si>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</si>
  <si>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</si>
  <si>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</si>
  <si>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</si>
  <si>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</si>
  <si>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</si>
  <si>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</si>
  <si>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</si>
  <si>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</si>
  <si>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</si>
  <si>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</si>
  <si>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</si>
  <si>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</si>
  <si>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</si>
  <si>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</si>
  <si>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</si>
  <si>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</si>
  <si>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</si>
  <si>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</si>
  <si>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</si>
  <si>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</si>
  <si>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</si>
  <si>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</si>
  <si>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</si>
  <si>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</si>
  <si>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</si>
  <si>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</si>
  <si>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</si>
  <si>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</si>
  <si>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</si>
  <si>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</si>
  <si>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</si>
  <si>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</si>
  <si>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</si>
  <si>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</si>
  <si>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</si>
  <si>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</si>
  <si>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</si>
  <si>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</si>
  <si>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</si>
  <si>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</si>
  <si>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</si>
  <si>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</si>
  <si>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</si>
  <si>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</si>
  <si>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</si>
  <si>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</si>
  <si>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</si>
  <si>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</si>
  <si>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</si>
  <si>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</si>
  <si>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</si>
  <si>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</si>
  <si>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</si>
  <si>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</si>
  <si>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</si>
  <si>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</si>
  <si>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</si>
  <si>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</si>
  <si>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</si>
  <si>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</si>
  <si>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</si>
  <si>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</si>
  <si>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</si>
  <si>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</si>
  <si>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</si>
  <si>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</si>
  <si>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</si>
  <si>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</si>
  <si>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</si>
  <si>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</si>
  <si>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</si>
  <si>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</si>
  <si>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</si>
  <si>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</si>
  <si>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</si>
  <si>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</si>
  <si>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</si>
  <si>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</si>
  <si>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</si>
  <si>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</si>
  <si>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</si>
  <si>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</si>
  <si>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</si>
  <si>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</si>
  <si>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</si>
  <si>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</si>
  <si>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</si>
  <si>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</si>
  <si>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</si>
  <si>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</si>
  <si>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</si>
  <si>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</si>
  <si>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</si>
  <si>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</si>
  <si>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</si>
  <si>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</si>
  <si>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</si>
  <si>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</si>
  <si>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</si>
  <si>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</si>
  <si>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</si>
  <si>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</si>
  <si>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</si>
  <si>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</si>
  <si>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</si>
  <si>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</si>
  <si>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</si>
  <si>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</si>
  <si>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</si>
  <si>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</si>
  <si>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</si>
  <si>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</si>
  <si>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</si>
  <si>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</si>
  <si>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</si>
  <si>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</si>
  <si>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</si>
  <si>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</si>
  <si>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</si>
  <si>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</si>
  <si>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</si>
  <si>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</si>
  <si>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</si>
  <si>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</si>
  <si>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</si>
  <si>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</si>
  <si>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</si>
  <si>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</si>
  <si>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</si>
  <si>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</si>
  <si>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</si>
  <si>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</si>
  <si>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</si>
  <si>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</si>
  <si>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</si>
  <si>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</si>
  <si>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</si>
  <si>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</si>
  <si>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</si>
  <si>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</si>
  <si>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</si>
  <si>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</si>
  <si>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</si>
  <si>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</si>
  <si>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</si>
  <si>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</si>
  <si>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</si>
  <si>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</si>
  <si>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</si>
  <si>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</si>
  <si>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</si>
  <si>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</si>
  <si>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</si>
  <si>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</si>
  <si>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</si>
  <si>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</si>
  <si>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</si>
  <si>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</si>
  <si>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</si>
  <si>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</si>
  <si>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</si>
  <si>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</si>
  <si>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</si>
  <si>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</si>
  <si>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</si>
  <si>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</si>
  <si>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</si>
  <si>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</si>
  <si>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</si>
  <si>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</si>
  <si>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</si>
  <si>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</si>
  <si>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</si>
  <si>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</si>
  <si>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</si>
  <si>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</si>
  <si>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</si>
  <si>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</si>
  <si>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</si>
  <si>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</si>
  <si>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</si>
  <si>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</si>
  <si>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</si>
  <si>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</si>
  <si>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</si>
  <si>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</si>
  <si>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</si>
  <si>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</si>
  <si>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</si>
  <si>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</si>
  <si>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</si>
  <si>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</si>
  <si>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</si>
  <si>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</si>
  <si>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</si>
  <si>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</si>
  <si>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</si>
  <si>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</si>
  <si>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</si>
  <si>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</si>
  <si>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</si>
  <si>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</si>
  <si>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</si>
  <si>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</si>
  <si>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</si>
  <si>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</si>
  <si>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</si>
  <si>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</si>
  <si>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</si>
  <si>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</si>
  <si>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</si>
  <si>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</si>
  <si>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</si>
  <si>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</si>
  <si>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</si>
  <si>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</si>
  <si>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</si>
  <si>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</si>
  <si>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</si>
  <si>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</si>
  <si>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</si>
  <si>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</si>
  <si>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</si>
  <si>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</si>
  <si>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</si>
  <si>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</si>
  <si>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</si>
  <si>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</si>
  <si>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</si>
  <si>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</si>
  <si>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</si>
  <si>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</si>
  <si>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</si>
  <si>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</si>
  <si>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</si>
  <si>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</si>
  <si>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</si>
  <si>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</si>
  <si>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</si>
  <si>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</si>
  <si>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</si>
  <si>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</si>
  <si>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</si>
  <si>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</si>
  <si>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</si>
  <si>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</si>
  <si>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</si>
  <si>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</si>
  <si>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</si>
  <si>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</si>
  <si>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</si>
  <si>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</si>
  <si>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</si>
  <si>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</si>
  <si>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</si>
  <si>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</si>
  <si>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</si>
  <si>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</si>
  <si>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</si>
  <si>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</si>
  <si>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</si>
  <si>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</si>
  <si>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</si>
  <si>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</si>
  <si>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</si>
  <si>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</si>
  <si>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</si>
  <si>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</si>
  <si>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</si>
  <si>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</si>
  <si>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</si>
  <si>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</si>
  <si>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</si>
  <si>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</si>
  <si>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</si>
  <si>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</si>
  <si>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</si>
  <si>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</si>
  <si>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</si>
  <si>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</si>
  <si>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</si>
  <si>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</si>
  <si>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</si>
  <si>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</si>
  <si>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</si>
  <si>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</si>
  <si>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</si>
  <si>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</si>
  <si>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</si>
  <si>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</si>
  <si>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</si>
  <si>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</si>
  <si>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</si>
  <si>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</si>
  <si>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</si>
  <si>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</si>
  <si>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</si>
  <si>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</si>
  <si>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</si>
  <si>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</si>
  <si>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</si>
  <si>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</si>
  <si>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</si>
  <si>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</si>
  <si>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</si>
  <si>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</si>
  <si>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</si>
  <si>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</si>
  <si>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</si>
  <si>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</si>
  <si>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</si>
  <si>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</si>
  <si>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</si>
  <si>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</si>
  <si>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</si>
  <si>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</si>
  <si>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</si>
  <si>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</si>
  <si>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</si>
  <si>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</si>
  <si>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</si>
  <si>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</si>
  <si>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</si>
  <si>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</si>
  <si>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</si>
  <si>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</si>
  <si>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</si>
  <si>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</si>
  <si>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</si>
  <si>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</si>
  <si>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</si>
  <si>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</si>
  <si>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</si>
  <si>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</si>
  <si>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</si>
  <si>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</si>
  <si>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</si>
  <si>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</si>
  <si>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</si>
  <si>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</si>
  <si>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</si>
  <si>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</si>
  <si>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</si>
  <si>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</si>
  <si>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</si>
  <si>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</si>
  <si>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</si>
  <si>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</si>
  <si>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</si>
  <si>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</si>
  <si>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</si>
  <si>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</si>
  <si>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</si>
  <si>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</si>
  <si>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</si>
  <si>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</si>
  <si>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</si>
  <si>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</si>
  <si>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</si>
  <si>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</si>
  <si>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</si>
  <si>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</si>
  <si>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</si>
  <si>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</si>
  <si>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</si>
  <si>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</si>
  <si>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</si>
  <si>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</si>
  <si>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</si>
  <si>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</si>
  <si>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</si>
  <si>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</si>
  <si>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</si>
  <si>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</si>
  <si>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</si>
  <si>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</si>
  <si>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</si>
  <si>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</si>
  <si>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</si>
  <si>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</si>
  <si>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</si>
  <si>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</si>
  <si>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</si>
  <si>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</si>
  <si>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</si>
  <si>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</si>
  <si>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</si>
  <si>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</si>
  <si>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</si>
  <si>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</si>
  <si>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</si>
  <si>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</si>
  <si>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</si>
  <si>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</si>
  <si>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</si>
  <si>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</si>
  <si>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</si>
  <si>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</si>
  <si>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</si>
  <si>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</si>
  <si>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</si>
  <si>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</si>
  <si>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</si>
  <si>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</si>
  <si>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</si>
  <si>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</si>
  <si>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</si>
  <si>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</si>
  <si>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</si>
  <si>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</si>
  <si>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</si>
  <si>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</si>
  <si>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</si>
  <si>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</si>
  <si>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</si>
  <si>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</si>
  <si>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</si>
  <si>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</si>
  <si>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</si>
  <si>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</si>
  <si>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</si>
  <si>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</si>
  <si>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</si>
  <si>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</si>
  <si>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</si>
  <si>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</si>
  <si>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</si>
  <si>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</si>
  <si>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</si>
  <si>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</si>
  <si>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</si>
  <si>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</si>
  <si>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</si>
  <si>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</si>
  <si>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</si>
  <si>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</si>
  <si>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</si>
  <si>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</si>
  <si>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</si>
  <si>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</si>
  <si>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</si>
  <si>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</si>
  <si>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</si>
  <si>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</si>
  <si>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</si>
  <si>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</si>
  <si>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</si>
  <si>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</si>
  <si>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</si>
  <si>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</si>
  <si>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</si>
  <si>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</si>
  <si>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</si>
  <si>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</si>
  <si>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</si>
  <si>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</si>
  <si>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</si>
  <si>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</si>
  <si>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</si>
  <si>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</si>
  <si>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</si>
  <si>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</si>
  <si>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</si>
  <si>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</si>
  <si>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</si>
  <si>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</si>
  <si>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</si>
  <si>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</si>
  <si>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</si>
  <si>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</si>
  <si>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</si>
  <si>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</si>
  <si>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</si>
  <si>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</si>
  <si>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</si>
  <si>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</si>
  <si>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</si>
  <si>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</si>
  <si>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</si>
  <si>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</si>
  <si>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</si>
  <si>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</si>
  <si>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</si>
  <si>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</si>
  <si>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</si>
  <si>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</si>
  <si>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</si>
  <si>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</si>
  <si>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</si>
  <si>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</si>
  <si>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</si>
  <si>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</si>
  <si>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</si>
  <si>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</si>
  <si>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</si>
  <si>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</si>
  <si>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</si>
  <si>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</si>
  <si>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</si>
  <si>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</si>
  <si>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</si>
  <si>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</si>
  <si>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</si>
  <si>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</si>
  <si>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</si>
  <si>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</si>
  <si>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</si>
  <si>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</si>
  <si>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</si>
  <si>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</si>
  <si>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</si>
  <si>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</si>
  <si>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</si>
  <si>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</si>
  <si>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</si>
  <si>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</si>
  <si>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</si>
  <si>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</si>
  <si>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</si>
  <si>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</si>
  <si>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</si>
  <si>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</si>
  <si>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</si>
  <si>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</si>
  <si>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</si>
  <si>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</si>
  <si>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</si>
  <si>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</si>
  <si>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</si>
  <si>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</si>
  <si>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</si>
  <si>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</si>
  <si>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</si>
  <si>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</si>
  <si>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</si>
  <si>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</si>
  <si>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</si>
  <si>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</si>
  <si>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</si>
  <si>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</si>
  <si>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</si>
  <si>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</si>
  <si>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</si>
  <si>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</si>
  <si>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</si>
  <si>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</si>
  <si>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</si>
  <si>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</si>
  <si>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</si>
  <si>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</si>
  <si>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</si>
  <si>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</si>
  <si>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</si>
  <si>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</si>
  <si>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</si>
  <si>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</si>
  <si>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</si>
  <si>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</si>
  <si>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</si>
  <si>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</si>
  <si>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</si>
  <si>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</si>
  <si>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</si>
  <si>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</si>
  <si>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</si>
  <si>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</si>
  <si>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</si>
  <si>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</si>
  <si>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</si>
  <si>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</si>
  <si>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</si>
  <si>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</si>
  <si>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</si>
  <si>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</si>
  <si>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</si>
  <si>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</si>
  <si>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</si>
  <si>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</si>
  <si>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</si>
  <si>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</si>
  <si>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</si>
  <si>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</si>
  <si>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</si>
  <si>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</si>
  <si>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</si>
  <si>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</si>
  <si>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</si>
  <si>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</si>
  <si>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</si>
  <si>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</si>
  <si>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</si>
  <si>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</si>
  <si>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</si>
  <si>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</si>
  <si>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</si>
  <si>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</si>
  <si>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</si>
  <si>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</si>
  <si>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</si>
  <si>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</si>
  <si>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</si>
  <si>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</si>
  <si>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</si>
  <si>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</si>
  <si>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</si>
  <si>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</si>
  <si>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</si>
  <si>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</si>
  <si>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</si>
  <si>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</si>
  <si>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</si>
  <si>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</si>
  <si>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</si>
  <si>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</si>
  <si>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</si>
  <si>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</si>
  <si>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</si>
  <si>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</si>
  <si>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</si>
  <si>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</si>
  <si>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</si>
  <si>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</si>
  <si>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</si>
  <si>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</si>
  <si>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</si>
  <si>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</si>
  <si>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</si>
  <si>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</si>
  <si>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</si>
  <si>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</si>
  <si>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</si>
  <si>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</si>
  <si>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</si>
  <si>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</si>
  <si>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</si>
  <si>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</si>
  <si>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</si>
  <si>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</si>
  <si>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</si>
  <si>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</si>
  <si>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</si>
  <si>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</si>
  <si>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</si>
  <si>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</si>
  <si>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</si>
  <si>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</si>
  <si>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</si>
  <si>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</si>
  <si>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</si>
  <si>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</si>
  <si>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</si>
  <si>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</si>
  <si>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</si>
  <si>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</si>
  <si>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</si>
  <si>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</si>
  <si>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</si>
  <si>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</si>
  <si>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</si>
  <si>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</si>
  <si>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</si>
  <si>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</si>
  <si>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</si>
  <si>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</si>
  <si>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</si>
  <si>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</si>
  <si>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</si>
  <si>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</si>
  <si>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</si>
  <si>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</si>
  <si>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</si>
  <si>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</si>
  <si>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</si>
  <si>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</si>
  <si>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</si>
  <si>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</si>
  <si>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</si>
  <si>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</si>
  <si>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</si>
  <si>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</si>
  <si>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</si>
  <si>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</si>
  <si>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</si>
  <si>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</si>
  <si>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</si>
  <si>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</si>
  <si>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</si>
  <si>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</si>
  <si>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</si>
  <si>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</si>
  <si>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</si>
  <si>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</si>
  <si>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</si>
  <si>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</si>
  <si>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</si>
  <si>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</si>
  <si>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</si>
  <si>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</si>
  <si>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</si>
  <si>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</si>
  <si>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</si>
  <si>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</si>
  <si>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</si>
  <si>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</si>
  <si>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</si>
  <si>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</si>
  <si>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</si>
  <si>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</si>
  <si>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</si>
  <si>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</si>
  <si>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</si>
  <si>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</si>
  <si>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</si>
  <si>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</si>
  <si>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</si>
  <si>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</si>
  <si>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</si>
  <si>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</si>
  <si>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</si>
  <si>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</si>
  <si>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</si>
  <si>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</si>
  <si>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</si>
  <si>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</si>
  <si>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</si>
  <si>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</si>
  <si>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</si>
  <si>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</si>
  <si>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</si>
  <si>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</si>
  <si>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</si>
  <si>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</si>
  <si>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</si>
  <si>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</si>
  <si>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</si>
  <si>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</si>
  <si>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</si>
  <si>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</si>
  <si>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</si>
  <si>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</si>
  <si>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</si>
  <si>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</si>
  <si>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</si>
  <si>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</si>
  <si>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</si>
  <si>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</si>
  <si>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</si>
  <si>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</si>
  <si>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</si>
  <si>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</si>
  <si>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</si>
  <si>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</si>
  <si>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</si>
  <si>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</si>
  <si>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</si>
  <si>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</si>
  <si>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</si>
  <si>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</si>
  <si>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</si>
  <si>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</si>
  <si>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</si>
  <si>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</si>
  <si>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</si>
  <si>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</si>
  <si>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</si>
  <si>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</si>
  <si>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</si>
  <si>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</si>
  <si>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</si>
  <si>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</si>
  <si>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</si>
  <si>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</si>
  <si>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</si>
  <si>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</si>
  <si>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</si>
  <si>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</si>
  <si>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</si>
  <si>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</si>
  <si>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</si>
  <si>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</si>
  <si>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</si>
  <si>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</si>
  <si>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</si>
  <si>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</si>
  <si>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</si>
  <si>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</si>
  <si>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</si>
  <si>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</si>
  <si>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</si>
  <si>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</si>
  <si>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</si>
  <si>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</si>
  <si>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</si>
  <si>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</si>
  <si>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</si>
  <si>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</si>
  <si>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</si>
  <si>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</si>
  <si>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</si>
  <si>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</si>
  <si>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</si>
  <si>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</si>
  <si>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</si>
  <si>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</si>
  <si>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</si>
  <si>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</si>
  <si>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</si>
  <si>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</si>
  <si>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</si>
  <si>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</si>
  <si>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</si>
  <si>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</si>
  <si>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</si>
  <si>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</si>
  <si>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</si>
  <si>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</si>
  <si>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</si>
  <si>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</si>
  <si>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</si>
  <si>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</si>
  <si>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</si>
  <si>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</si>
  <si>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</si>
  <si>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</si>
  <si>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</si>
  <si>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</si>
  <si>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</si>
  <si>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</si>
  <si>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</si>
  <si>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</si>
  <si>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</si>
  <si>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</si>
  <si>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</si>
  <si>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</si>
  <si>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</si>
  <si>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</si>
  <si>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</si>
  <si>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</si>
  <si>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</si>
  <si>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</si>
  <si>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</si>
  <si>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</si>
  <si>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</si>
  <si>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</si>
  <si>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</si>
  <si>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</si>
  <si>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</si>
  <si>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</si>
  <si>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</si>
  <si>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</si>
  <si>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</si>
  <si>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</si>
  <si>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</si>
  <si>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</si>
  <si>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</si>
  <si>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</si>
  <si>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</si>
  <si>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</si>
  <si>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</si>
  <si>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</si>
  <si>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</si>
  <si>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</si>
  <si>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</si>
  <si>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</si>
  <si>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</si>
  <si>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</si>
  <si>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</si>
  <si>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</si>
  <si>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</si>
  <si>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</si>
  <si>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</si>
  <si>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</si>
  <si>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</si>
  <si>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</si>
  <si>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</si>
  <si>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</si>
  <si>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</si>
  <si>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</si>
  <si>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</si>
  <si>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</si>
  <si>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</si>
  <si>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</si>
  <si>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</si>
  <si>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</si>
  <si>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</si>
  <si>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</si>
  <si>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</si>
  <si>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</si>
  <si>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</si>
  <si>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</si>
  <si>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</si>
  <si>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</si>
  <si>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</si>
  <si>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</si>
  <si>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</si>
  <si>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</si>
  <si>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</si>
  <si>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</si>
  <si>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</si>
  <si>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</si>
  <si>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</si>
  <si>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</si>
  <si>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</si>
  <si>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</si>
  <si>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</si>
  <si>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</si>
  <si>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</si>
  <si>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</si>
  <si>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</si>
  <si>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</si>
  <si>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</si>
  <si>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</si>
  <si>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</si>
  <si>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</si>
  <si>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</si>
  <si>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</si>
  <si>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</si>
  <si>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</si>
  <si>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</si>
  <si>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</si>
  <si>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</si>
  <si>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</si>
  <si>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</si>
  <si>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</si>
  <si>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</si>
  <si>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</si>
  <si>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</si>
  <si>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</si>
  <si>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</si>
  <si>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</si>
  <si>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</si>
  <si>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</si>
  <si>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</si>
  <si>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</si>
  <si>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</si>
  <si>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</si>
  <si>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</si>
  <si>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</si>
  <si>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</si>
  <si>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</si>
  <si>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</si>
  <si>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</si>
  <si>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</si>
  <si>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</si>
  <si>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</si>
  <si>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</si>
  <si>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</si>
  <si>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</si>
  <si>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</si>
  <si>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</si>
  <si>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</si>
  <si>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</si>
  <si>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</si>
  <si>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</si>
  <si>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</si>
  <si>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</si>
  <si>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</si>
  <si>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</si>
  <si>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</si>
  <si>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</si>
  <si>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</si>
  <si>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</si>
  <si>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</si>
  <si>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</si>
  <si>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</si>
  <si>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</si>
  <si>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</si>
  <si>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</si>
  <si>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</si>
  <si>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</si>
  <si>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</si>
  <si>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</si>
  <si>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</si>
  <si>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</si>
  <si>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</si>
  <si>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</si>
  <si>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</si>
  <si>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</si>
  <si>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</si>
  <si>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</si>
  <si>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</si>
  <si>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</si>
  <si>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</si>
  <si>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</si>
  <si>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</si>
  <si>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</si>
  <si>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</si>
  <si>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</si>
  <si>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</si>
  <si>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</si>
  <si>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</si>
  <si>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</si>
  <si>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</si>
  <si>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</si>
  <si>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</si>
  <si>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</si>
  <si>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</si>
  <si>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</si>
  <si>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</si>
  <si>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</si>
  <si>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</si>
  <si>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</si>
  <si>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</si>
  <si>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</si>
  <si>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</si>
  <si>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</si>
  <si>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</si>
  <si>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</si>
  <si>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</si>
  <si>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</si>
  <si>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</si>
  <si>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</si>
  <si>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</si>
  <si>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</si>
  <si>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</si>
  <si>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</si>
  <si>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</si>
  <si>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</si>
  <si>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</si>
  <si>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</si>
  <si>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</si>
  <si>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</si>
  <si>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</si>
  <si>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</si>
  <si>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</si>
  <si>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</si>
  <si>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</si>
  <si>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</si>
  <si>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</si>
  <si>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</si>
  <si>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</si>
  <si>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</si>
  <si>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</si>
  <si>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</si>
  <si>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</si>
  <si>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</si>
  <si>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</si>
  <si>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</si>
  <si>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</si>
  <si>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</si>
  <si>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</si>
  <si>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</si>
  <si>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</si>
  <si>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</si>
  <si>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</si>
  <si>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</si>
  <si>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</si>
  <si>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</si>
  <si>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</si>
  <si>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</si>
  <si>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</si>
  <si>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</si>
  <si>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</si>
  <si>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</si>
  <si>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</si>
  <si>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</si>
  <si>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</si>
  <si>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</si>
  <si>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</si>
  <si>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</si>
  <si>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</si>
  <si>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</si>
  <si>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</si>
  <si>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</si>
  <si>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</si>
  <si>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</si>
  <si>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</si>
  <si>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</si>
  <si>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</si>
  <si>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</si>
  <si>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</si>
  <si>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</si>
  <si>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</si>
  <si>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</si>
  <si>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</si>
  <si>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</si>
  <si>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</si>
  <si>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</si>
  <si>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</si>
  <si>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</si>
  <si>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</si>
  <si>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</si>
  <si>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</si>
  <si>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</si>
  <si>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</si>
  <si>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</si>
  <si>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</si>
  <si>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</si>
  <si>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</si>
  <si>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</si>
  <si>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</si>
  <si>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</si>
  <si>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</si>
  <si>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</si>
  <si>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</si>
  <si>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</si>
  <si>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</si>
  <si>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</si>
  <si>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</si>
  <si>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</si>
  <si>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</si>
  <si>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</si>
  <si>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</si>
  <si>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</si>
  <si>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</si>
  <si>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</si>
  <si>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</si>
  <si>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</si>
  <si>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</si>
  <si>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</si>
  <si>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</si>
  <si>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</si>
  <si>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</si>
  <si>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</si>
  <si>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</si>
  <si>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</si>
  <si>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</si>
  <si>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</si>
  <si>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</si>
  <si>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</si>
  <si>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</si>
  <si>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</si>
  <si>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</si>
  <si>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</si>
  <si>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</si>
  <si>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</si>
  <si>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</si>
  <si>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</si>
  <si>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</si>
  <si>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</si>
  <si>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</si>
  <si>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</si>
  <si>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</si>
  <si>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</si>
  <si>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</si>
  <si>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</si>
  <si>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</si>
  <si>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</si>
  <si>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</si>
  <si>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</si>
  <si>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</si>
  <si>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</si>
  <si>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</si>
  <si>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</si>
  <si>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</si>
  <si>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</si>
  <si>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</si>
  <si>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</si>
  <si>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</si>
  <si>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</si>
  <si>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</si>
  <si>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</si>
  <si>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</si>
  <si>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</si>
  <si>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</si>
  <si>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</si>
  <si>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</si>
  <si>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</si>
  <si>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</si>
  <si>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</si>
  <si>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</si>
  <si>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</si>
  <si>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</si>
  <si>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</si>
  <si>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</si>
  <si>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</si>
  <si>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</si>
  <si>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</si>
  <si>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</si>
  <si>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</si>
  <si>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</si>
  <si>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</si>
  <si>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</si>
  <si>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</si>
  <si>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</si>
  <si>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</si>
  <si>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</si>
  <si>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</si>
  <si>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</si>
  <si>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</si>
  <si>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</si>
  <si>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</si>
  <si>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</si>
  <si>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</si>
  <si>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</si>
  <si>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</si>
  <si>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</si>
  <si>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</si>
  <si>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</si>
  <si>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</si>
  <si>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</si>
  <si>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</si>
  <si>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</si>
  <si>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</si>
  <si>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</si>
  <si>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</si>
  <si>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</si>
  <si>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</si>
  <si>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</si>
  <si>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</si>
  <si>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</si>
  <si>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</si>
  <si>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</si>
  <si>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</si>
  <si>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</si>
  <si>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</si>
  <si>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</si>
  <si>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</si>
  <si>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</si>
  <si>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</si>
  <si>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</si>
  <si>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</si>
  <si>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</si>
  <si>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</si>
  <si>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</si>
  <si>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</si>
  <si>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</si>
  <si>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</si>
  <si>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</si>
  <si>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</si>
  <si>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</si>
  <si>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</si>
  <si>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</si>
  <si>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</si>
  <si>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</si>
  <si>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</si>
  <si>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</si>
  <si>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</si>
  <si>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</si>
  <si>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</si>
  <si>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</si>
  <si>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</si>
  <si>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</si>
  <si>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</si>
  <si>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</si>
  <si>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</si>
  <si>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</si>
  <si>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</si>
  <si>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</si>
  <si>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</si>
  <si>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</si>
  <si>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</si>
  <si>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</si>
  <si>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</si>
  <si>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</si>
  <si>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</si>
  <si>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</si>
  <si>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</si>
  <si>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</si>
  <si>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</si>
  <si>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</si>
  <si>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</si>
  <si>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</si>
  <si>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</si>
  <si>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</si>
  <si>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</si>
  <si>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</si>
  <si>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</si>
  <si>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</si>
  <si>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</si>
  <si>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</si>
  <si>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</si>
  <si>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</si>
  <si>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</si>
  <si>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</si>
  <si>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</si>
  <si>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</si>
  <si>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</si>
  <si>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</si>
  <si>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</si>
  <si>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</si>
  <si>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</si>
  <si>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</si>
  <si>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</si>
  <si>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</si>
  <si>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</si>
  <si>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</si>
  <si>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</si>
  <si>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</si>
  <si>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</si>
  <si>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</si>
  <si>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</si>
  <si>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</si>
  <si>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</si>
  <si>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</si>
  <si>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</si>
  <si>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</si>
  <si>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</si>
  <si>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</si>
  <si>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</si>
  <si>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</si>
  <si>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</si>
  <si>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</si>
  <si>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</si>
  <si>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</si>
  <si>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</si>
  <si>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</si>
  <si>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</si>
  <si>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</si>
  <si>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</si>
  <si>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</si>
  <si>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</si>
  <si>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</si>
  <si>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</si>
  <si>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</si>
  <si>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</si>
  <si>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</si>
  <si>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</si>
  <si>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</si>
  <si>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</si>
  <si>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</si>
  <si>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</si>
  <si>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</si>
  <si>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</si>
  <si>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</si>
  <si>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</si>
  <si>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</si>
  <si>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</si>
  <si>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</si>
  <si>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</si>
  <si>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</si>
  <si>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</si>
  <si>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</si>
  <si>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</si>
  <si>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</si>
  <si>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</si>
  <si>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</si>
  <si>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</si>
  <si>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</si>
  <si>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</si>
  <si>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</si>
  <si>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</si>
  <si>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</si>
  <si>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</si>
  <si>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</si>
  <si>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</si>
  <si>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</si>
  <si>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</si>
  <si>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</si>
  <si>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</si>
  <si>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</si>
  <si>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</si>
  <si>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</si>
  <si>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</si>
  <si>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</si>
  <si>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</si>
  <si>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</si>
  <si>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</si>
  <si>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</si>
  <si>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</si>
  <si>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</si>
  <si>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</si>
  <si>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</si>
  <si>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</si>
  <si>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</si>
  <si>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</si>
  <si>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</si>
  <si>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</si>
  <si>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</si>
  <si>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</si>
  <si>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</si>
  <si>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</si>
  <si>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</si>
  <si>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</si>
  <si>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</si>
  <si>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</si>
  <si>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</si>
  <si>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</si>
  <si>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</si>
  <si>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</si>
  <si>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</si>
  <si>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</si>
  <si>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</si>
  <si>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</si>
  <si>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</si>
  <si>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</si>
  <si>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</si>
  <si>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</si>
  <si>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</si>
  <si>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</si>
  <si>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</si>
  <si>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</si>
  <si>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</si>
  <si>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</si>
  <si>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</si>
  <si>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</si>
  <si>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</si>
  <si>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</si>
  <si>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</si>
  <si>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</si>
  <si>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</si>
  <si>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</si>
  <si>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</si>
  <si>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</si>
  <si>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</si>
  <si>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</si>
  <si>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</si>
  <si>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</si>
  <si>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</si>
  <si>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</si>
  <si>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</si>
  <si>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</si>
  <si>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</si>
  <si>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</si>
  <si>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</si>
  <si>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</si>
  <si>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</si>
  <si>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</si>
  <si>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</si>
  <si>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</si>
  <si>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</si>
  <si>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</si>
  <si>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</si>
  <si>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</si>
  <si>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</si>
  <si>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</si>
  <si>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</si>
  <si>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</si>
  <si>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</si>
  <si>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</si>
  <si>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</si>
  <si>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</si>
  <si>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</si>
  <si>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</si>
  <si>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</si>
  <si>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</si>
  <si>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</si>
  <si>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</si>
  <si>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</si>
  <si>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</si>
  <si>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</si>
  <si>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</si>
  <si>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</si>
  <si>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</si>
  <si>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</si>
  <si>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</si>
  <si>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</si>
  <si>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</si>
  <si>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</si>
  <si>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</si>
  <si>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</si>
  <si>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</si>
  <si>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</si>
  <si>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</si>
  <si>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</si>
  <si>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</si>
  <si>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</si>
  <si>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</si>
  <si>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</si>
  <si>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</si>
  <si>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</si>
  <si>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</si>
  <si>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</si>
  <si>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</si>
  <si>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</si>
  <si>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</si>
  <si>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</si>
  <si>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</si>
  <si>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</si>
  <si>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</si>
  <si>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</si>
  <si>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</si>
  <si>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</si>
  <si>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</si>
  <si>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</si>
  <si>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</si>
  <si>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</si>
  <si>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</si>
  <si>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</si>
  <si>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</si>
  <si>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</si>
  <si>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</si>
  <si>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</si>
  <si>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</si>
  <si>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</si>
  <si>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</si>
  <si>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</si>
  <si>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</si>
  <si>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</si>
  <si>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</si>
  <si>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</si>
  <si>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</si>
  <si>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</si>
  <si>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</si>
  <si>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</si>
  <si>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</si>
  <si>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</si>
  <si>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</si>
  <si>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</si>
  <si>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</si>
  <si>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</si>
  <si>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</si>
  <si>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</si>
  <si>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</si>
  <si>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</si>
  <si>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</si>
  <si>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</si>
  <si>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</si>
  <si>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</si>
  <si>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</si>
  <si>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</si>
  <si>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</si>
  <si>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</si>
  <si>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</si>
  <si>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</si>
  <si>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</si>
  <si>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</si>
  <si>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</si>
  <si>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</si>
  <si>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</si>
  <si>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</si>
  <si>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</si>
  <si>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</si>
  <si>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</si>
  <si>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</si>
  <si>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</si>
  <si>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</si>
  <si>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</si>
  <si>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</si>
  <si>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</si>
  <si>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</si>
  <si>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</si>
  <si>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</si>
  <si>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</si>
  <si>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</si>
  <si>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</si>
  <si>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</si>
  <si>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</si>
  <si>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</si>
  <si>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</si>
  <si>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</si>
  <si>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</si>
  <si>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</si>
  <si>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</si>
  <si>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</si>
  <si>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</si>
  <si>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</si>
  <si>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</si>
  <si>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</si>
  <si>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</si>
  <si>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</si>
  <si>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</si>
  <si>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</si>
  <si>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</si>
  <si>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</si>
  <si>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</si>
  <si>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</si>
  <si>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</si>
  <si>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</si>
  <si>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</si>
  <si>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</si>
  <si>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</si>
  <si>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</si>
  <si>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</si>
  <si>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</si>
  <si>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</si>
  <si>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</si>
  <si>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</si>
  <si>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</si>
  <si>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</si>
  <si>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</si>
  <si>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</si>
  <si>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</si>
  <si>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</si>
  <si>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</si>
  <si>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</si>
  <si>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</si>
  <si>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</si>
  <si>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</si>
  <si>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</si>
  <si>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</si>
  <si>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</si>
  <si>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</si>
  <si>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</si>
  <si>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</si>
  <si>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</si>
  <si>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</si>
  <si>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</si>
  <si>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</si>
  <si>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</si>
  <si>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</si>
  <si>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</si>
  <si>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</si>
  <si>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</si>
  <si>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</si>
  <si>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</si>
  <si>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</si>
  <si>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</si>
  <si>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</si>
  <si>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</si>
  <si>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</si>
  <si>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</si>
  <si>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</si>
  <si>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</si>
  <si>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</si>
  <si>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</si>
  <si>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</si>
  <si>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</si>
  <si>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</si>
  <si>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</si>
  <si>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</si>
  <si>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</si>
  <si>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</si>
  <si>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</si>
  <si>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</si>
  <si>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</si>
  <si>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</si>
  <si>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</si>
  <si>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</si>
  <si>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</si>
  <si>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</si>
  <si>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</si>
  <si>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</si>
  <si>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</si>
  <si>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</si>
  <si>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</si>
  <si>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</si>
  <si>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</si>
  <si>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</si>
  <si>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</si>
  <si>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</si>
  <si>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</si>
  <si>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</si>
  <si>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</si>
  <si>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</si>
  <si>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</si>
  <si>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</si>
  <si>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</si>
  <si>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</si>
  <si>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</si>
  <si>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</si>
  <si>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</si>
  <si>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</si>
  <si>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</si>
  <si>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</si>
  <si>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</si>
  <si>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</si>
  <si>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</si>
  <si>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</si>
  <si>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</si>
  <si>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</si>
  <si>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</si>
  <si>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</si>
  <si>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</si>
  <si>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</si>
  <si>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</si>
  <si>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</si>
  <si>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</si>
  <si>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</si>
  <si>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</si>
  <si>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</si>
  <si>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</si>
  <si>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</si>
  <si>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</si>
  <si>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</si>
  <si>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</si>
  <si>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</si>
  <si>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</si>
  <si>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</si>
  <si>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</si>
  <si>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</si>
  <si>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</si>
  <si>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</si>
  <si>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</si>
  <si>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</si>
  <si>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</si>
  <si>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</si>
  <si>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</si>
  <si>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</si>
  <si>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</si>
  <si>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</si>
  <si>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</si>
  <si>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</si>
  <si>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</si>
  <si>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</si>
  <si>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</si>
  <si>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</si>
  <si>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</si>
  <si>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</si>
  <si>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</si>
  <si>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</si>
  <si>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</si>
  <si>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</si>
  <si>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</si>
  <si>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</si>
  <si>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</si>
  <si>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</si>
  <si>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</si>
  <si>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</si>
  <si>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</si>
  <si>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</si>
  <si>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</si>
  <si>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</si>
  <si>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</si>
  <si>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</si>
  <si>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</si>
  <si>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</si>
  <si>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</si>
  <si>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</si>
  <si>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</si>
  <si>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</si>
  <si>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</si>
  <si>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</si>
  <si>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</si>
  <si>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</si>
  <si>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</si>
  <si>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</si>
  <si>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</si>
  <si>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</si>
  <si>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</si>
  <si>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</si>
  <si>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</si>
  <si>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</si>
  <si>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</si>
  <si>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</si>
  <si>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</si>
  <si>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</si>
  <si>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</si>
  <si>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</si>
  <si>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</si>
  <si>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</si>
  <si>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</si>
  <si>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</si>
  <si>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</si>
  <si>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</si>
  <si>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</si>
  <si>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</si>
  <si>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</si>
  <si>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</si>
  <si>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</si>
  <si>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</si>
  <si>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</si>
  <si>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</si>
  <si>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</si>
  <si>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</si>
  <si>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</si>
  <si>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</si>
  <si>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</si>
  <si>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</si>
  <si>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</si>
  <si>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</si>
  <si>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</si>
  <si>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</si>
  <si>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</si>
  <si>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</si>
  <si>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</si>
  <si>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</si>
  <si>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</si>
  <si>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</si>
  <si>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</si>
  <si>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</si>
  <si>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</si>
  <si>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</si>
  <si>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</si>
  <si>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</si>
  <si>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</si>
  <si>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</si>
  <si>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</si>
  <si>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</si>
  <si>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</si>
  <si>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</si>
  <si>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</si>
  <si>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</si>
  <si>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</si>
  <si>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</si>
  <si>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</si>
  <si>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</si>
  <si>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</si>
  <si>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</si>
  <si>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</si>
  <si>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</si>
  <si>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</si>
  <si>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</si>
  <si>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</si>
  <si>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</si>
  <si>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</si>
  <si>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</si>
  <si>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</si>
  <si>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</si>
  <si>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</si>
  <si>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</si>
  <si>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</si>
  <si>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</si>
  <si>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</si>
  <si>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</si>
  <si>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</si>
  <si>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</si>
  <si>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</si>
  <si>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</si>
  <si>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</si>
  <si>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</si>
  <si>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</si>
  <si>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</si>
  <si>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</si>
  <si>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</si>
  <si>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</si>
  <si>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</si>
  <si>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</si>
  <si>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</si>
  <si>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</si>
  <si>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</si>
  <si>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</si>
  <si>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</si>
  <si>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</si>
  <si>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</si>
  <si>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</si>
  <si>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</si>
  <si>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</si>
  <si>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</si>
  <si>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</si>
  <si>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</si>
  <si>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</si>
  <si>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</si>
  <si>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</si>
  <si>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</si>
  <si>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</si>
  <si>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</si>
  <si>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</si>
  <si>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</si>
  <si>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</si>
  <si>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</si>
  <si>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</si>
  <si>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</si>
  <si>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</si>
  <si>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</si>
  <si>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</si>
  <si>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</si>
  <si>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</si>
  <si>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</si>
  <si>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</si>
  <si>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</si>
  <si>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</si>
  <si>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</si>
  <si>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</si>
  <si>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</si>
  <si>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</si>
  <si>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</si>
  <si>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</si>
  <si>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</si>
  <si>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</si>
  <si>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</si>
  <si>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</si>
  <si>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</si>
  <si>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</si>
  <si>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</si>
  <si>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</si>
  <si>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</si>
  <si>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</si>
  <si>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</si>
  <si>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</si>
  <si>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</si>
  <si>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</si>
  <si>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</si>
  <si>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</si>
  <si>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</si>
  <si>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</si>
  <si>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</si>
  <si>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</si>
  <si>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</si>
  <si>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</si>
  <si>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</si>
  <si>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</si>
  <si>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</si>
  <si>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</si>
  <si>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</si>
  <si>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</si>
  <si>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</si>
  <si>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</si>
  <si>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</si>
  <si>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</si>
  <si>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</si>
  <si>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</si>
  <si>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</si>
  <si>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</si>
  <si>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</si>
  <si>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</si>
  <si>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</si>
  <si>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</si>
  <si>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</si>
  <si>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</si>
  <si>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</si>
  <si>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</si>
  <si>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</si>
  <si>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</si>
  <si>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</si>
  <si>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</si>
  <si>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</si>
  <si>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</si>
  <si>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</si>
  <si>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</si>
  <si>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</si>
  <si>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</si>
  <si>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</si>
  <si>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</si>
  <si>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</si>
  <si>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</si>
  <si>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</si>
  <si>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</si>
  <si>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</si>
  <si>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</si>
  <si>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</si>
  <si>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</si>
  <si>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</si>
  <si>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</si>
  <si>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</si>
  <si>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</si>
  <si>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</si>
  <si>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</si>
  <si>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</si>
  <si>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</si>
  <si>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</si>
  <si>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</si>
  <si>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</si>
  <si>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</si>
  <si>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</si>
  <si>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</si>
  <si>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</si>
  <si>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</si>
  <si>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</si>
  <si>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</si>
  <si>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</si>
  <si>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</si>
  <si>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</si>
  <si>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</si>
  <si>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</si>
  <si>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</si>
  <si>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</si>
  <si>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</si>
  <si>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</si>
  <si>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</si>
  <si>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</si>
  <si>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</si>
  <si>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</si>
  <si>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</si>
  <si>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</si>
  <si>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</si>
  <si>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</si>
  <si>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</si>
  <si>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</si>
  <si>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</si>
  <si>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</si>
  <si>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</si>
  <si>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</si>
  <si>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</si>
  <si>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</si>
  <si>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</si>
  <si>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</si>
  <si>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</si>
  <si>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</si>
  <si>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</si>
  <si>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</si>
  <si>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</si>
  <si>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</si>
  <si>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</si>
  <si>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</si>
  <si>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</si>
  <si>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</si>
  <si>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</si>
  <si>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</si>
  <si>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</si>
  <si>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</si>
  <si>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</si>
  <si>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</si>
  <si>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</si>
  <si>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</si>
  <si>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</si>
  <si>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</si>
  <si>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</si>
  <si>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</si>
  <si>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</si>
  <si>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</si>
  <si>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</si>
  <si>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</si>
  <si>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</si>
  <si>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</si>
  <si>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</si>
  <si>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</si>
  <si>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</si>
  <si>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</si>
  <si>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</si>
  <si>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</si>
  <si>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</si>
  <si>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</si>
  <si>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</si>
  <si>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</si>
  <si>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</si>
  <si>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</si>
  <si>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</si>
  <si>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</si>
  <si>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</si>
  <si>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</si>
  <si>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</si>
  <si>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</si>
  <si>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</si>
  <si>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</si>
  <si>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</si>
  <si>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</si>
  <si>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</si>
  <si>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</si>
  <si>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</si>
  <si>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</si>
  <si>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</si>
  <si>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</si>
  <si>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</si>
  <si>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</si>
  <si>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</si>
  <si>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</si>
  <si>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</si>
  <si>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</si>
  <si>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</si>
  <si>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</si>
  <si>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</si>
  <si>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</si>
  <si>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</si>
  <si>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</si>
  <si>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</si>
  <si>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</si>
  <si>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</si>
  <si>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</si>
  <si>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</si>
  <si>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</si>
  <si>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</si>
  <si>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</si>
  <si>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</si>
  <si>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</si>
  <si>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</si>
  <si>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</si>
  <si>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</si>
  <si>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</si>
  <si>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</si>
  <si>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</si>
  <si>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</si>
  <si>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</si>
  <si>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</si>
  <si>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</si>
  <si>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</si>
  <si>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</si>
  <si>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</si>
  <si>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</si>
  <si>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</si>
  <si>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</si>
  <si>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</si>
  <si>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</si>
  <si>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</si>
  <si>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</si>
  <si>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</si>
  <si>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</si>
  <si>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</si>
  <si>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</si>
  <si>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</si>
  <si>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</si>
  <si>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</si>
  <si>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</si>
  <si>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</si>
  <si>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</si>
  <si>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</si>
  <si>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</si>
  <si>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</si>
  <si>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</si>
  <si>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</si>
  <si>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</si>
  <si>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</si>
  <si>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</si>
  <si>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</si>
  <si>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</si>
  <si>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</si>
  <si>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</si>
  <si>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</si>
  <si>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</si>
  <si>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</si>
  <si>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</si>
  <si>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</si>
  <si>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</si>
  <si>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</si>
  <si>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</si>
  <si>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</si>
  <si>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</si>
  <si>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</si>
  <si>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</si>
  <si>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</si>
  <si>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</si>
  <si>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</si>
  <si>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</si>
  <si>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</si>
  <si>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</si>
  <si>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</si>
  <si>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</si>
  <si>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</si>
  <si>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</si>
  <si>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</si>
  <si>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</si>
  <si>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</si>
  <si>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</si>
  <si>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</si>
  <si>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</si>
  <si>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</si>
  <si>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</si>
  <si>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</si>
  <si>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</si>
  <si>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</si>
  <si>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</si>
  <si>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</si>
  <si>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</si>
  <si>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</si>
  <si>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</si>
  <si>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</si>
  <si>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</si>
  <si>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</si>
  <si>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</si>
  <si>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</si>
  <si>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</si>
  <si>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</si>
  <si>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</si>
  <si>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</si>
  <si>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</si>
  <si>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</si>
  <si>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</si>
  <si>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</si>
  <si>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</si>
  <si>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</si>
  <si>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</si>
  <si>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</si>
  <si>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</si>
  <si>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</si>
  <si>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</si>
  <si>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</si>
  <si>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</si>
  <si>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</si>
  <si>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</si>
  <si>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</si>
  <si>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</si>
  <si>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</si>
  <si>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</si>
  <si>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</si>
  <si>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</si>
  <si>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</si>
  <si>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</si>
  <si>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</si>
  <si>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</si>
  <si>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</si>
  <si>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</si>
  <si>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</si>
  <si>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</si>
  <si>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</si>
  <si>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</si>
  <si>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</si>
  <si>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</si>
  <si>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</si>
  <si>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</si>
  <si>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</si>
  <si>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</si>
  <si>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</si>
  <si>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</si>
  <si>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</si>
  <si>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</si>
  <si>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</si>
  <si>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</si>
  <si>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</si>
  <si>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</si>
  <si>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</si>
  <si>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</si>
  <si>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</si>
  <si>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</si>
  <si>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</si>
  <si>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</si>
  <si>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</si>
  <si>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</si>
  <si>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</si>
  <si>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</si>
  <si>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</si>
  <si>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</si>
  <si>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</si>
  <si>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</si>
  <si>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</si>
  <si>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</si>
  <si>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</si>
  <si>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</si>
  <si>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</si>
  <si>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</si>
  <si>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</si>
  <si>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</si>
  <si>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</si>
  <si>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</si>
  <si>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</si>
  <si>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</si>
  <si>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</si>
  <si>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</si>
  <si>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</si>
  <si>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</si>
  <si>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</si>
  <si>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</si>
  <si>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</si>
  <si>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</si>
  <si>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</si>
  <si>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</si>
  <si>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</si>
  <si>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</si>
  <si>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</si>
  <si>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</si>
  <si>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</si>
  <si>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</si>
  <si>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</si>
  <si>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</si>
  <si>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</si>
  <si>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</si>
  <si>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</si>
  <si>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</si>
  <si>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</si>
  <si>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</si>
  <si>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</si>
  <si>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</si>
  <si>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</si>
  <si>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</si>
  <si>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</si>
  <si>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</si>
  <si>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</si>
  <si>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</si>
  <si>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</si>
  <si>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</si>
  <si>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</si>
  <si>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</si>
  <si>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</si>
  <si>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</si>
  <si>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</si>
  <si>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</si>
  <si>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</si>
  <si>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</si>
  <si>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</si>
  <si>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</si>
  <si>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</si>
  <si>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</si>
  <si>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</si>
  <si>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</si>
  <si>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</si>
  <si>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</si>
  <si>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</si>
  <si>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</si>
  <si>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</si>
  <si>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</si>
  <si>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</si>
  <si>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</si>
  <si>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</si>
  <si>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</si>
  <si>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</si>
  <si>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</si>
  <si>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</si>
  <si>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</si>
  <si>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</si>
  <si>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</si>
  <si>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</si>
  <si>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</si>
  <si>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</si>
  <si>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</si>
  <si>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</si>
  <si>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</si>
  <si>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</si>
  <si>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</si>
  <si>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</si>
  <si>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</si>
  <si>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</si>
  <si>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</si>
  <si>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</si>
  <si>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</si>
  <si>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</si>
  <si>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</si>
  <si>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</si>
  <si>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</si>
  <si>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</si>
  <si>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</si>
  <si>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</si>
  <si>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</si>
  <si>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</si>
  <si>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</si>
  <si>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</si>
  <si>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</si>
  <si>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</si>
  <si>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</si>
  <si>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</si>
  <si>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</si>
  <si>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</si>
  <si>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</si>
  <si>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</si>
  <si>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</si>
  <si>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</si>
  <si>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</si>
  <si>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</si>
  <si>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</si>
  <si>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</si>
  <si>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</si>
  <si>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</si>
  <si>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</si>
  <si>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</si>
  <si>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</si>
  <si>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</si>
  <si>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</si>
  <si>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</si>
  <si>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</si>
  <si>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</si>
  <si>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</si>
  <si>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</si>
  <si>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</si>
  <si>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</si>
  <si>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</si>
  <si>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</si>
  <si>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</si>
  <si>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</si>
  <si>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</si>
  <si>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</si>
  <si>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</si>
  <si>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</si>
  <si>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</si>
  <si>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</si>
  <si>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</si>
  <si>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</si>
  <si>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</si>
  <si>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</si>
  <si>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</si>
  <si>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</si>
  <si>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</si>
  <si>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</si>
  <si>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</si>
  <si>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</si>
  <si>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</si>
  <si>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</si>
  <si>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</si>
  <si>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</si>
  <si>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</si>
  <si>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</si>
  <si>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</si>
  <si>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</si>
  <si>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</si>
  <si>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</si>
  <si>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</si>
  <si>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</si>
  <si>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</si>
  <si>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</si>
  <si>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</si>
  <si>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</si>
  <si>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</si>
  <si>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</si>
  <si>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</si>
  <si>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</si>
  <si>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</si>
  <si>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</si>
  <si>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</si>
  <si>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</si>
  <si>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</si>
  <si>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</si>
  <si>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</si>
  <si>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</si>
  <si>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</si>
  <si>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</si>
  <si>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</si>
  <si>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</si>
  <si>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</si>
  <si>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</si>
  <si>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</si>
  <si>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</si>
  <si>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</si>
  <si>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</si>
  <si>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</si>
  <si>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</si>
  <si>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</si>
  <si>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</si>
  <si>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</si>
  <si>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</si>
  <si>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</si>
  <si>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</si>
  <si>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</si>
  <si>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</si>
  <si>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</si>
  <si>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</si>
  <si>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</si>
  <si>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</si>
  <si>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</si>
  <si>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</si>
  <si>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</si>
  <si>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</si>
  <si>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</si>
  <si>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</si>
  <si>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</si>
  <si>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</si>
  <si>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</si>
  <si>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</si>
  <si>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</si>
  <si>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</si>
  <si>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</si>
  <si>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</si>
  <si>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</si>
  <si>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</si>
  <si>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</si>
  <si>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</si>
  <si>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</si>
  <si>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</si>
  <si>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</si>
  <si>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</si>
  <si>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</si>
  <si>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</si>
  <si>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</si>
  <si>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</si>
  <si>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</si>
  <si>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</si>
  <si>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</si>
  <si>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</si>
  <si>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</si>
  <si>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</si>
  <si>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</si>
  <si>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</si>
  <si>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</si>
  <si>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</si>
  <si>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</si>
  <si>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</si>
  <si>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</si>
  <si>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</si>
  <si>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</si>
  <si>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</si>
  <si>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</si>
  <si>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</si>
  <si>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</si>
  <si>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</si>
  <si>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</si>
  <si>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</si>
  <si>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</si>
  <si>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</si>
  <si>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</si>
  <si>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</si>
  <si>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</si>
  <si>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</si>
  <si>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</si>
  <si>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</si>
  <si>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</si>
  <si>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</si>
  <si>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</si>
  <si>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</si>
  <si>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</si>
  <si>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</si>
  <si>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</si>
  <si>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</si>
  <si>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</si>
  <si>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</si>
  <si>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</si>
  <si>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</si>
  <si>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</si>
  <si>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</si>
  <si>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</si>
  <si>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</si>
  <si>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</si>
  <si>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</si>
  <si>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</si>
  <si>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</si>
  <si>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</si>
  <si>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</si>
  <si>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</si>
  <si>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</si>
  <si>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</si>
  <si>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</si>
  <si>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</si>
  <si>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</si>
  <si>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</si>
  <si>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</si>
  <si>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</si>
  <si>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</si>
  <si>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</si>
  <si>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</si>
  <si>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</si>
  <si>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</si>
  <si>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</si>
  <si>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</si>
  <si>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</si>
  <si>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</si>
  <si>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</si>
  <si>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</si>
  <si>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</si>
  <si>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</si>
  <si>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</si>
  <si>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</si>
  <si>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</si>
  <si>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</si>
  <si>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</si>
  <si>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</si>
  <si>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</si>
  <si>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</si>
  <si>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</si>
  <si>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</si>
  <si>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</si>
  <si>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</si>
  <si>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</si>
  <si>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</si>
  <si>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</si>
  <si>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</si>
  <si>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</si>
  <si>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</si>
  <si>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</si>
  <si>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</si>
  <si>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</si>
  <si>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</si>
  <si>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</si>
  <si>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</si>
  <si>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</si>
  <si>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</si>
  <si>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</si>
  <si>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</si>
  <si>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</si>
  <si>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</si>
  <si>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</si>
  <si>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</si>
  <si>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</si>
  <si>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</si>
  <si>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</si>
  <si>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</si>
  <si>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</si>
  <si>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</si>
  <si>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</si>
  <si>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</si>
  <si>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</si>
  <si>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</si>
  <si>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</si>
  <si>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</si>
  <si>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</si>
  <si>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</si>
  <si>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</si>
  <si>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</si>
  <si>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</si>
  <si>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</si>
  <si>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</si>
  <si>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</si>
  <si>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</si>
  <si>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</si>
  <si>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</si>
  <si>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</si>
  <si>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</si>
  <si>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</si>
  <si>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</si>
  <si>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</si>
  <si>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</si>
  <si>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</si>
  <si>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</si>
  <si>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</si>
  <si>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</si>
  <si>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</si>
  <si>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</si>
  <si>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</si>
  <si>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</si>
  <si>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</si>
  <si>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</si>
  <si>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</si>
  <si>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</si>
  <si>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</si>
  <si>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</si>
  <si>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</si>
  <si>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</si>
  <si>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</si>
  <si>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</si>
  <si>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</si>
  <si>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</si>
  <si>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</si>
  <si>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</si>
  <si>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</si>
  <si>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</si>
  <si>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</si>
  <si>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</si>
  <si>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</si>
  <si>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</si>
  <si>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</si>
  <si>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</si>
  <si>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</si>
  <si>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</si>
  <si>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</si>
  <si>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</si>
  <si>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</si>
  <si>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</si>
  <si>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</si>
  <si>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</si>
  <si>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</si>
  <si>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</si>
  <si>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</si>
  <si>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</si>
  <si>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</si>
  <si>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</si>
  <si>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</si>
  <si>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</si>
  <si>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</si>
  <si>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</si>
  <si>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</si>
  <si>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</si>
  <si>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</si>
  <si>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</si>
  <si>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</si>
  <si>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</si>
  <si>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</si>
  <si>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</si>
  <si>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</si>
  <si>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</si>
  <si>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</si>
  <si>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</si>
  <si>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</si>
  <si>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</si>
  <si>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</si>
  <si>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</si>
  <si>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</si>
  <si>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</si>
  <si>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</si>
  <si>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</si>
  <si>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</si>
  <si>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</si>
  <si>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</si>
  <si>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</si>
  <si>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</si>
  <si>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</si>
  <si>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</si>
  <si>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</si>
  <si>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</si>
  <si>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</si>
  <si>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</si>
  <si>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</si>
  <si>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</si>
  <si>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</si>
  <si>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</si>
  <si>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</si>
  <si>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</si>
  <si>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</si>
  <si>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</si>
  <si>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</si>
  <si>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</si>
  <si>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</si>
  <si>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</si>
  <si>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</si>
  <si>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</si>
  <si>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</si>
  <si>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</si>
  <si>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</si>
  <si>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</si>
  <si>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</si>
  <si>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</si>
  <si>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</si>
  <si>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</si>
  <si>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</si>
  <si>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</si>
  <si>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</si>
  <si>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</si>
  <si>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</si>
  <si>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</si>
  <si>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</si>
  <si>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</si>
  <si>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</si>
  <si>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</si>
  <si>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</si>
  <si>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</si>
  <si>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</si>
  <si>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</si>
  <si>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</si>
  <si>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</si>
  <si>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</si>
  <si>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</si>
  <si>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</si>
  <si>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</si>
  <si>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</si>
  <si>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</si>
  <si>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</si>
  <si>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</si>
  <si>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</si>
  <si>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</si>
  <si>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</si>
  <si>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</si>
  <si>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</si>
  <si>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</si>
  <si>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</si>
  <si>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</si>
  <si>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</si>
  <si>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</si>
  <si>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</si>
  <si>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</si>
  <si>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</si>
  <si>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</si>
  <si>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</si>
  <si>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</si>
  <si>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</si>
  <si>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</si>
  <si>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</si>
  <si>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</si>
  <si>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</si>
  <si>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</si>
  <si>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</si>
  <si>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</si>
  <si>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</si>
  <si>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</si>
  <si>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</si>
  <si>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</si>
  <si>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</si>
  <si>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</si>
  <si>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</si>
  <si>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</si>
  <si>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</si>
  <si>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</si>
  <si>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</si>
  <si>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</si>
  <si>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</si>
  <si>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</si>
  <si>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</si>
  <si>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</si>
  <si>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</si>
  <si>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</si>
  <si>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</si>
  <si>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</si>
  <si>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</si>
  <si>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</si>
  <si>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</si>
  <si>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</si>
  <si>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</si>
  <si>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</si>
  <si>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</si>
  <si>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</si>
  <si>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</si>
  <si>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</si>
  <si>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</si>
  <si>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</si>
  <si>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</si>
  <si>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</si>
  <si>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</si>
  <si>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</si>
  <si>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</si>
  <si>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</si>
  <si>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</si>
  <si>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</si>
  <si>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</si>
  <si>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</si>
  <si>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</si>
  <si>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</si>
  <si>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</si>
  <si>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</si>
  <si>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</si>
  <si>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</si>
  <si>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</si>
  <si>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</si>
  <si>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</si>
  <si>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</si>
  <si>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</si>
  <si>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</si>
  <si>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</si>
  <si>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</si>
  <si>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</si>
  <si>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</si>
  <si>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</si>
  <si>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</si>
  <si>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</si>
  <si>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</si>
  <si>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</si>
  <si>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</si>
  <si>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</si>
  <si>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</si>
  <si>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</si>
  <si>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</si>
  <si>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</si>
  <si>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</si>
  <si>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</si>
  <si>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</si>
  <si>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</si>
  <si>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</si>
  <si>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</si>
  <si>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</si>
  <si>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</si>
  <si>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</si>
  <si>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</si>
  <si>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</si>
  <si>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</si>
  <si>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</si>
  <si>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</si>
  <si>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</si>
  <si>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</si>
  <si>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</si>
  <si>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</si>
  <si>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</si>
  <si>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</si>
  <si>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</si>
  <si>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</si>
  <si>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</si>
  <si>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</si>
  <si>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</si>
  <si>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</si>
  <si>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</si>
  <si>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</si>
  <si>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</si>
  <si>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</si>
  <si>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</si>
  <si>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</si>
  <si>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</si>
  <si>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</si>
  <si>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</si>
  <si>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</si>
  <si>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</si>
  <si>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</si>
  <si>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</si>
  <si>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</si>
  <si>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</si>
  <si>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</si>
  <si>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</si>
  <si>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</si>
  <si>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</si>
  <si>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</si>
  <si>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</si>
  <si>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</si>
  <si>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</si>
  <si>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</si>
  <si>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</si>
  <si>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</si>
  <si>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</si>
  <si>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</si>
  <si>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</si>
  <si>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</si>
  <si>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</si>
  <si>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</si>
  <si>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</si>
  <si>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</si>
  <si>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</si>
  <si>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</si>
  <si>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</si>
  <si>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</si>
  <si>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</si>
  <si>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</si>
  <si>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</si>
  <si>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</si>
  <si>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</si>
  <si>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</si>
  <si>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</si>
  <si>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</si>
  <si>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</si>
  <si>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</si>
  <si>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</si>
  <si>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</si>
  <si>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</si>
  <si>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</si>
  <si>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</si>
  <si>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</si>
  <si>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</si>
  <si>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</si>
  <si>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</si>
  <si>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</si>
  <si>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</si>
  <si>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</si>
  <si>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</si>
  <si>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</si>
  <si>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</si>
  <si>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</si>
  <si>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</si>
  <si>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</si>
  <si>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</si>
  <si>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</si>
  <si>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</si>
  <si>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</si>
  <si>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</si>
  <si>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</si>
  <si>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</si>
  <si>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</si>
  <si>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</si>
  <si>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</si>
  <si>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</si>
  <si>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</si>
  <si>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</si>
  <si>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</si>
  <si>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</si>
  <si>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</si>
  <si>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</si>
  <si>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</si>
  <si>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</si>
  <si>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</si>
  <si>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</si>
  <si>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</si>
  <si>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</si>
  <si>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</si>
  <si>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</si>
  <si>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</si>
  <si>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</si>
  <si>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</si>
  <si>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</si>
  <si>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</si>
  <si>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</si>
  <si>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</si>
  <si>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</si>
  <si>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</si>
  <si>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</si>
  <si>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</si>
  <si>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</si>
  <si>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</si>
  <si>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</si>
  <si>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</si>
  <si>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</si>
  <si>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</si>
  <si>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</si>
  <si>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</si>
  <si>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</si>
  <si>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</si>
  <si>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</si>
  <si>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</si>
  <si>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</si>
  <si>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</si>
  <si>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</si>
  <si>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</si>
  <si>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</si>
  <si>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</si>
  <si>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</si>
  <si>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</si>
  <si>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</si>
  <si>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</si>
  <si>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</si>
  <si>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</si>
  <si>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</si>
  <si>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</si>
  <si>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</si>
  <si>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</si>
  <si>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</si>
  <si>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</si>
  <si>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</si>
  <si>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</si>
  <si>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</si>
  <si>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</si>
  <si>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</si>
  <si>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</si>
  <si>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</si>
  <si>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</si>
  <si>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</si>
  <si>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</si>
  <si>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</si>
  <si>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</si>
  <si>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</si>
  <si>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</si>
  <si>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</si>
  <si>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</si>
  <si>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</si>
  <si>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</si>
  <si>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</si>
  <si>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</si>
  <si>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</si>
  <si>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</si>
  <si>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</si>
  <si>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</si>
  <si>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</si>
  <si>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</si>
  <si>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</si>
  <si>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</si>
  <si>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</si>
  <si>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</si>
  <si>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</si>
  <si>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</si>
  <si>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</si>
  <si>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</si>
  <si>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</si>
  <si>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</si>
  <si>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</si>
  <si>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</si>
  <si>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</si>
  <si>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</si>
  <si>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</si>
  <si>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</si>
  <si>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</si>
  <si>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</si>
  <si>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</si>
  <si>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</si>
  <si>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</si>
  <si>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</si>
  <si>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</si>
  <si>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</si>
  <si>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</si>
  <si>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</si>
  <si>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</si>
  <si>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</si>
  <si>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</si>
  <si>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</si>
  <si>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</si>
  <si>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</si>
  <si>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</si>
  <si>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</si>
  <si>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</si>
  <si>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</si>
  <si>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</si>
  <si>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</si>
  <si>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</si>
  <si>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</si>
  <si>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</si>
  <si>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</si>
  <si>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</si>
  <si>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</si>
  <si>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</si>
  <si>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</si>
  <si>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</si>
  <si>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</si>
  <si>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</si>
  <si>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</si>
  <si>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</si>
  <si>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</si>
  <si>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</si>
  <si>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</si>
  <si>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</si>
  <si>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</si>
  <si>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</si>
  <si>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</si>
  <si>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</si>
  <si>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</si>
  <si>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</si>
  <si>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</si>
  <si>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</si>
  <si>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</si>
  <si>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</si>
  <si>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</si>
  <si>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</si>
  <si>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</si>
  <si>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</si>
  <si>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</si>
  <si>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</si>
  <si>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</si>
  <si>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</si>
  <si>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</si>
  <si>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</si>
  <si>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</si>
  <si>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</si>
  <si>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</si>
  <si>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</si>
  <si>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</si>
  <si>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</si>
  <si>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</si>
  <si>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</si>
  <si>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</si>
  <si>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</si>
  <si>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</si>
  <si>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</si>
  <si>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</si>
  <si>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</si>
  <si>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</si>
  <si>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</si>
  <si>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</si>
  <si>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</si>
  <si>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</si>
  <si>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</si>
  <si>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</si>
  <si>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</si>
  <si>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</si>
  <si>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</si>
  <si>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</si>
  <si>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</si>
  <si>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</si>
  <si>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</si>
  <si>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</si>
  <si>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</si>
  <si>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</si>
  <si>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</si>
  <si>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</si>
  <si>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</si>
  <si>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</si>
  <si>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</si>
  <si>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</si>
  <si>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</si>
  <si>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</si>
  <si>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</si>
  <si>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</si>
  <si>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</si>
  <si>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</si>
  <si>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</si>
  <si>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</si>
  <si>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</si>
  <si>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</si>
  <si>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</si>
  <si>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</si>
  <si>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</si>
  <si>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</si>
  <si>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</si>
  <si>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</si>
  <si>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</si>
  <si>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</si>
  <si>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</si>
  <si>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</si>
  <si>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</si>
  <si>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</si>
  <si>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</si>
  <si>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</si>
  <si>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</si>
  <si>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</si>
  <si>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</si>
  <si>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</si>
  <si>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</si>
  <si>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</si>
  <si>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</si>
  <si>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</si>
  <si>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</si>
  <si>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</si>
  <si>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</si>
  <si>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</si>
  <si>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</si>
  <si>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</si>
  <si>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</si>
  <si>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</si>
  <si>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</si>
  <si>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</si>
  <si>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</si>
  <si>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</si>
  <si>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</si>
  <si>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</si>
  <si>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</si>
  <si>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</si>
  <si>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</si>
  <si>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</si>
  <si>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</si>
  <si>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</si>
  <si>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</si>
  <si>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</si>
  <si>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</si>
  <si>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</si>
  <si>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</si>
  <si>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</si>
  <si>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</si>
  <si>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</si>
  <si>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</si>
  <si>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</si>
  <si>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</si>
  <si>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</si>
  <si>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</si>
  <si>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</si>
  <si>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</si>
  <si>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</si>
  <si>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</si>
  <si>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</si>
  <si>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</si>
  <si>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</si>
  <si>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</si>
  <si>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</si>
  <si>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</si>
  <si>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</si>
  <si>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</si>
  <si>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</si>
  <si>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</si>
  <si>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</si>
  <si>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</si>
  <si>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</si>
  <si>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</si>
  <si>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</si>
  <si>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</si>
  <si>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</si>
  <si>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</si>
  <si>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</si>
  <si>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</si>
  <si>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</si>
  <si>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</si>
  <si>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</si>
  <si>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</si>
  <si>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</si>
  <si>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</si>
  <si>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</si>
  <si>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</si>
  <si>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</si>
  <si>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</si>
  <si>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</si>
  <si>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</si>
  <si>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</si>
  <si>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</si>
  <si>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</si>
  <si>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</si>
  <si>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</si>
  <si>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</si>
  <si>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</si>
  <si>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</si>
  <si>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</si>
  <si>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</si>
  <si>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</si>
  <si>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</si>
  <si>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</si>
  <si>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</si>
  <si>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</si>
  <si>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</si>
  <si>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</si>
  <si>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</si>
  <si>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</si>
  <si>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</si>
  <si>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</si>
  <si>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</si>
  <si>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</si>
  <si>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</si>
  <si>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</si>
  <si>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</si>
  <si>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</si>
  <si>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</si>
  <si>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</si>
  <si>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</si>
  <si>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</si>
  <si>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</si>
  <si>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</si>
  <si>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</si>
  <si>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</si>
  <si>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</si>
  <si>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</si>
  <si>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</si>
  <si>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</si>
  <si>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</si>
  <si>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</si>
  <si>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</si>
  <si>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</si>
  <si>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</si>
  <si>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</si>
  <si>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</si>
  <si>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</si>
  <si>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</si>
  <si>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</si>
  <si>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</si>
  <si>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</si>
  <si>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</si>
  <si>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</si>
  <si>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</si>
  <si>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</si>
  <si>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</si>
  <si>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</si>
  <si>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</si>
  <si>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</si>
  <si>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</si>
  <si>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</si>
  <si>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</si>
  <si>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</si>
  <si>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</si>
  <si>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</si>
  <si>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</si>
  <si>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</si>
  <si>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</si>
  <si>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</si>
  <si>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</si>
  <si>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</si>
  <si>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</si>
  <si>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</si>
  <si>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</si>
  <si>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</si>
  <si>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</si>
  <si>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</si>
  <si>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</si>
  <si>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</si>
  <si>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</si>
  <si>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</si>
  <si>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</si>
  <si>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</si>
  <si>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</si>
  <si>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</si>
  <si>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</si>
  <si>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</si>
  <si>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</si>
  <si>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</si>
  <si>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</si>
  <si>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</si>
  <si>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</si>
  <si>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</si>
  <si>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</si>
  <si>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</si>
  <si>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</si>
  <si>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</si>
  <si>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</si>
  <si>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</si>
  <si>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</si>
  <si>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</si>
  <si>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</si>
  <si>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</si>
  <si>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</si>
  <si>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</si>
  <si>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</si>
  <si>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</si>
  <si>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</si>
  <si>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</si>
  <si>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</si>
  <si>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</si>
  <si>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</si>
  <si>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</si>
  <si>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</si>
  <si>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</si>
  <si>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</si>
  <si>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</si>
  <si>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</si>
  <si>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</si>
  <si>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</si>
  <si>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</si>
  <si>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</si>
  <si>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</si>
  <si>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</si>
  <si>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</si>
  <si>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</si>
  <si>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</si>
  <si>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</si>
  <si>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</si>
  <si>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</si>
  <si>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</si>
  <si>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</si>
  <si>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</si>
  <si>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</si>
  <si>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</si>
  <si>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</si>
  <si>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</si>
  <si>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</si>
  <si>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</si>
  <si>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</si>
  <si>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</si>
  <si>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</si>
  <si>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</si>
  <si>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</si>
  <si>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</si>
  <si>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</si>
  <si>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</si>
  <si>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</si>
  <si>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</si>
  <si>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</si>
  <si>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</si>
  <si>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</si>
  <si>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</si>
  <si>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</si>
  <si>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</si>
  <si>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</si>
  <si>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</si>
  <si>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</si>
  <si>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</si>
  <si>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</si>
  <si>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</si>
  <si>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</si>
  <si>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</si>
  <si>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</si>
  <si>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</si>
  <si>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</si>
  <si>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</si>
  <si>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</si>
  <si>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</si>
  <si>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</si>
  <si>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</si>
  <si>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</si>
  <si>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</si>
  <si>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</si>
  <si>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</si>
  <si>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</si>
  <si>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</si>
  <si>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</si>
  <si>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</si>
  <si>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</si>
  <si>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</si>
  <si>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</si>
  <si>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</si>
  <si>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</si>
  <si>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</si>
  <si>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</si>
  <si>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</si>
  <si>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</si>
  <si>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</si>
  <si>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</si>
  <si>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</si>
  <si>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</si>
  <si>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</si>
  <si>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</si>
  <si>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</si>
  <si>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</si>
  <si>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</si>
  <si>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</si>
  <si>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</si>
  <si>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</si>
  <si>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</si>
  <si>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</si>
  <si>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</si>
  <si>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</si>
  <si>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</si>
  <si>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</si>
  <si>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</si>
  <si>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</si>
  <si>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</si>
  <si>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</si>
  <si>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</si>
  <si>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</si>
  <si>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</si>
  <si>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</si>
  <si>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</si>
  <si>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</si>
  <si>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</si>
  <si>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</si>
  <si>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</si>
  <si>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</si>
  <si>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</si>
  <si>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</si>
  <si>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</si>
  <si>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</si>
  <si>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</si>
  <si>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</si>
  <si>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</si>
  <si>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</si>
  <si>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</si>
  <si>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</si>
  <si>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</si>
  <si>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</si>
  <si>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</si>
  <si>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</si>
  <si>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</si>
  <si>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</si>
  <si>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</si>
  <si>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</si>
  <si>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</si>
  <si>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</si>
  <si>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</si>
  <si>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</si>
  <si>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</si>
  <si>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</si>
  <si>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</si>
  <si>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</si>
  <si>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</si>
  <si>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</si>
  <si>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</si>
  <si>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</si>
  <si>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</si>
  <si>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</si>
  <si>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</si>
  <si>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</si>
  <si>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</si>
  <si>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</si>
  <si>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</si>
  <si>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</si>
  <si>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</si>
  <si>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</si>
  <si>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</si>
  <si>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</si>
  <si>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</si>
  <si>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</si>
  <si>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</si>
  <si>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</si>
  <si>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</si>
  <si>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</si>
  <si>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</si>
  <si>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</si>
  <si>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</si>
  <si>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</si>
  <si>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</si>
  <si>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</si>
  <si>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</si>
  <si>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</si>
  <si>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</si>
  <si>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</si>
  <si>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</si>
  <si>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</si>
  <si>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</si>
  <si>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</si>
  <si>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</si>
  <si>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</si>
  <si>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</si>
  <si>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</si>
  <si>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</si>
  <si>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</si>
  <si>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</si>
  <si>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</si>
  <si>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</si>
  <si>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</si>
  <si>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</si>
  <si>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</si>
  <si>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</si>
  <si>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</si>
  <si>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</si>
  <si>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</si>
  <si>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</si>
  <si>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</si>
  <si>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</si>
  <si>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</si>
  <si>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</si>
  <si>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</si>
  <si>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</si>
  <si>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</si>
  <si>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</si>
  <si>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</si>
  <si>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</si>
  <si>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</si>
  <si>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</si>
  <si>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</si>
  <si>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</si>
  <si>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</si>
  <si>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</si>
  <si>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</si>
  <si>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</si>
  <si>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</si>
  <si>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</si>
  <si>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</si>
  <si>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</si>
  <si>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</si>
  <si>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</si>
  <si>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</si>
  <si>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</si>
  <si>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</si>
  <si>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</si>
  <si>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</si>
  <si>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</si>
  <si>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</si>
  <si>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</si>
  <si>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</si>
  <si>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</si>
  <si>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</si>
  <si>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</si>
  <si>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</si>
  <si>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</si>
  <si>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</si>
  <si>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</si>
  <si>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</si>
  <si>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</si>
  <si>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</si>
  <si>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</si>
  <si>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</si>
  <si>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</si>
  <si>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</si>
  <si>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</si>
  <si>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</si>
  <si>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</si>
  <si>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</si>
  <si>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</si>
  <si>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</si>
  <si>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</si>
  <si>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</si>
  <si>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</si>
  <si>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</si>
  <si>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</si>
  <si>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</si>
  <si>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</si>
  <si>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</si>
  <si>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</si>
  <si>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</si>
  <si>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</si>
  <si>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</si>
  <si>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</si>
  <si>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</si>
  <si>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</si>
  <si>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</si>
  <si>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</si>
  <si>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</si>
  <si>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</si>
  <si>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</si>
  <si>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</si>
  <si>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</si>
  <si>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</si>
  <si>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</si>
  <si>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</si>
  <si>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</si>
  <si>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</si>
  <si>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</si>
  <si>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</si>
  <si>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</si>
  <si>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</si>
  <si>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</si>
  <si>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</si>
  <si>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</si>
  <si>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</si>
  <si>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</si>
  <si>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</si>
  <si>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</si>
  <si>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</si>
  <si>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</si>
  <si>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</si>
  <si>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</si>
  <si>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</si>
  <si>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</si>
  <si>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</si>
  <si>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</si>
  <si>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</si>
  <si>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</si>
  <si>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</si>
  <si>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</si>
  <si>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</si>
  <si>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</si>
  <si>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</si>
  <si>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</si>
  <si>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</si>
  <si>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</si>
  <si>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</si>
  <si>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</si>
  <si>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</si>
  <si>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</si>
  <si>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</si>
  <si>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</si>
  <si>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</si>
  <si>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</si>
  <si>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</si>
  <si>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</si>
  <si>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</si>
  <si>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</si>
  <si>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</si>
  <si>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</si>
  <si>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</si>
  <si>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</si>
  <si>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</si>
  <si>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</si>
  <si>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</si>
  <si>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</si>
  <si>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</si>
  <si>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</si>
  <si>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</si>
  <si>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</si>
  <si>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</si>
  <si>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</si>
  <si>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</si>
  <si>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</si>
  <si>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</si>
  <si>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</si>
  <si>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</si>
  <si>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</si>
  <si>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</si>
  <si>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</si>
  <si>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</si>
  <si>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</si>
  <si>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</si>
  <si>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</si>
  <si>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</si>
  <si>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</si>
  <si>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</si>
  <si>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</si>
  <si>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</si>
  <si>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</si>
  <si>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</si>
  <si>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</si>
  <si>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</si>
  <si>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</si>
  <si>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</si>
  <si>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</si>
  <si>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</si>
  <si>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</si>
  <si>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</si>
  <si>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</si>
  <si>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</si>
  <si>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</si>
  <si>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</si>
  <si>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</si>
  <si>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</si>
  <si>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</si>
  <si>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</si>
  <si>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</si>
  <si>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</si>
  <si>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</si>
  <si>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</si>
  <si>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</si>
  <si>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</si>
  <si>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</si>
  <si>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</si>
  <si>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</si>
  <si>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</si>
  <si>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</si>
  <si>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</si>
  <si>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</si>
  <si>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</si>
  <si>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</si>
  <si>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</si>
  <si>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</si>
  <si>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</si>
  <si>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</si>
  <si>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</si>
  <si>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</si>
  <si>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</si>
  <si>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</si>
  <si>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</si>
  <si>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</si>
  <si>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</si>
  <si>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</si>
  <si>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</si>
  <si>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</si>
  <si>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</si>
  <si>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</si>
  <si>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</si>
  <si>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</si>
  <si>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</si>
  <si>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</si>
  <si>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</si>
  <si>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</si>
  <si>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</si>
  <si>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</si>
  <si>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</si>
  <si>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</si>
  <si>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</si>
  <si>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</si>
  <si>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</si>
  <si>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</si>
  <si>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</si>
  <si>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</si>
  <si>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</si>
  <si>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</si>
  <si>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</si>
  <si>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</si>
  <si>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</si>
  <si>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</si>
  <si>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</si>
  <si>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</si>
  <si>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</si>
  <si>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</si>
  <si>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</si>
  <si>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</si>
  <si>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</si>
  <si>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</si>
  <si>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</si>
  <si>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</si>
  <si>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</si>
  <si>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</si>
  <si>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</si>
  <si>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</si>
  <si>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</si>
  <si>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</si>
  <si>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</si>
  <si>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</si>
  <si>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</si>
  <si>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</si>
  <si>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</si>
  <si>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</si>
  <si>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</si>
  <si>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</si>
  <si>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</si>
  <si>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</si>
  <si>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</si>
  <si>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</si>
  <si>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</si>
  <si>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</si>
  <si>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</si>
  <si>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</si>
  <si>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</si>
  <si>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</si>
  <si>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</si>
  <si>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</si>
  <si>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</si>
  <si>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</si>
  <si>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</si>
  <si>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</si>
  <si>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</si>
  <si>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</si>
  <si>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</si>
  <si>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</si>
  <si>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</si>
  <si>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</si>
  <si>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</si>
  <si>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</si>
  <si>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</si>
  <si>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</si>
  <si>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</si>
  <si>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</si>
  <si>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</si>
  <si>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</si>
  <si>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</si>
  <si>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</si>
  <si>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</si>
  <si>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</si>
  <si>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</si>
  <si>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</si>
  <si>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</si>
  <si>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</si>
  <si>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</si>
  <si>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</si>
  <si>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</si>
  <si>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</si>
  <si>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</si>
  <si>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</si>
  <si>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</si>
  <si>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</si>
  <si>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</si>
  <si>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</si>
  <si>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</si>
  <si>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</si>
  <si>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</si>
  <si>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</si>
  <si>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</si>
  <si>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</si>
  <si>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</si>
  <si>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</si>
  <si>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</si>
  <si>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</si>
  <si>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</si>
  <si>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</si>
  <si>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</si>
  <si>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</si>
  <si>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</si>
  <si>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</si>
  <si>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</si>
  <si>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</si>
  <si>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</si>
  <si>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</si>
  <si>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</si>
  <si>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</si>
  <si>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</si>
  <si>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</si>
  <si>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</si>
  <si>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</si>
  <si>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</si>
  <si>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</si>
  <si>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</si>
  <si>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</si>
  <si>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</si>
  <si>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</si>
  <si>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</si>
  <si>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</si>
  <si>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</si>
  <si>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</si>
  <si>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</si>
  <si>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</si>
  <si>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</si>
  <si>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</si>
  <si>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</si>
  <si>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</si>
  <si>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</si>
  <si>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</si>
  <si>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</si>
  <si>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</si>
  <si>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</si>
  <si>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</si>
  <si>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</si>
  <si>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</si>
  <si>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</si>
  <si>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</si>
  <si>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</si>
  <si>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</si>
  <si>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</si>
  <si>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</si>
  <si>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</si>
  <si>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</si>
  <si>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</si>
  <si>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</si>
  <si>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</si>
  <si>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</si>
  <si>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</si>
  <si>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</si>
  <si>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</si>
  <si>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</si>
  <si>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</si>
  <si>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</si>
  <si>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</si>
  <si>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</si>
  <si>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</si>
  <si>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</si>
  <si>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</si>
  <si>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</si>
  <si>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</si>
  <si>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</si>
  <si>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</si>
  <si>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</si>
  <si>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</si>
  <si>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</si>
  <si>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</si>
  <si>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</si>
  <si>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</si>
  <si>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</si>
  <si>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</si>
  <si>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</si>
  <si>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</si>
  <si>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</si>
  <si>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</si>
  <si>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</si>
  <si>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</si>
  <si>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</si>
  <si>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</si>
  <si>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</si>
  <si>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</si>
  <si>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</si>
  <si>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</si>
  <si>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</si>
  <si>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</si>
  <si>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</si>
  <si>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</si>
  <si>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</si>
  <si>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</si>
  <si>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</si>
  <si>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</si>
  <si>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</si>
  <si>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</si>
  <si>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</si>
  <si>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</si>
  <si>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</si>
  <si>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</si>
  <si>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</si>
  <si>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</si>
  <si>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</si>
  <si>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</si>
  <si>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</si>
  <si>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</si>
  <si>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</si>
  <si>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</si>
  <si>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</si>
  <si>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</si>
  <si>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</si>
  <si>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</si>
  <si>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</si>
  <si>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</si>
  <si>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</si>
  <si>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</si>
  <si>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</si>
  <si>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</si>
  <si>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</si>
  <si>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</si>
  <si>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</si>
  <si>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</si>
  <si>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</si>
  <si>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</si>
  <si>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</si>
  <si>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</si>
  <si>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</si>
  <si>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</si>
  <si>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</si>
  <si>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</si>
  <si>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</si>
  <si>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</si>
  <si>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</si>
  <si>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</si>
  <si>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</si>
  <si>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</si>
  <si>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</si>
  <si>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</si>
  <si>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</si>
  <si>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</si>
  <si>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</si>
  <si>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</si>
  <si>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</si>
  <si>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</si>
  <si>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</si>
  <si>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</si>
  <si>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</si>
  <si>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</si>
  <si>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</si>
  <si>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</si>
  <si>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</si>
  <si>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</si>
  <si>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</si>
  <si>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</si>
  <si>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</si>
  <si>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</si>
  <si>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</si>
  <si>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</si>
  <si>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</si>
  <si>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</si>
  <si>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</si>
  <si>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</si>
  <si>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</si>
  <si>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</si>
  <si>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</si>
  <si>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</si>
  <si>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</si>
  <si>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</si>
  <si>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</si>
  <si>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</si>
  <si>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</si>
  <si>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</si>
  <si>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</si>
  <si>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</si>
  <si>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</si>
  <si>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</si>
  <si>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</si>
  <si>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</si>
  <si>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</si>
  <si>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</si>
  <si>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</si>
  <si>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</si>
  <si>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</si>
  <si>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</si>
  <si>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</si>
  <si>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</si>
  <si>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</si>
  <si>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</si>
  <si>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</si>
  <si>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</si>
  <si>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</si>
  <si>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</si>
  <si>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</si>
  <si>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</si>
  <si>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</si>
  <si>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</si>
  <si>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</si>
  <si>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</si>
  <si>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</si>
  <si>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</si>
  <si>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</si>
  <si>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</si>
  <si>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</si>
  <si>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</si>
  <si>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</si>
  <si>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</si>
  <si>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</si>
  <si>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</si>
  <si>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</si>
  <si>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</si>
  <si>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</si>
  <si>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</si>
  <si>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</si>
  <si>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</si>
  <si>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</si>
  <si>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</si>
  <si>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</si>
  <si>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</si>
  <si>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</si>
  <si>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</si>
  <si>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</si>
  <si>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</si>
  <si>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</si>
  <si>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</si>
  <si>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</si>
  <si>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</si>
  <si>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</si>
  <si>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</si>
  <si>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</si>
  <si>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</si>
  <si>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</si>
  <si>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</si>
  <si>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</si>
  <si>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</si>
  <si>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</si>
  <si>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</si>
  <si>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</si>
  <si>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</si>
  <si>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</si>
  <si>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</si>
  <si>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</si>
  <si>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</si>
  <si>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</si>
  <si>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</si>
  <si>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</si>
  <si>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</si>
  <si>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</si>
  <si>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</si>
  <si>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</si>
  <si>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</si>
  <si>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</si>
  <si>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</si>
  <si>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</si>
  <si>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</si>
  <si>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</si>
  <si>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</si>
  <si>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</si>
  <si>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</si>
  <si>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</si>
  <si>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</si>
  <si>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</si>
  <si>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</si>
  <si>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</si>
  <si>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</si>
  <si>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</si>
  <si>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</si>
  <si>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</si>
  <si>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</si>
  <si>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</si>
  <si>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</si>
  <si>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</si>
  <si>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</si>
  <si>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</si>
  <si>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</si>
  <si>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</si>
  <si>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</si>
  <si>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</si>
  <si>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</si>
  <si>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</si>
  <si>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</si>
  <si>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</si>
  <si>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</si>
  <si>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</si>
  <si>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</si>
  <si>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</si>
  <si>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</si>
  <si>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</si>
  <si>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</si>
  <si>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</si>
  <si>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</si>
  <si>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</si>
  <si>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</si>
  <si>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</si>
  <si>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</si>
  <si>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</si>
  <si>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</si>
  <si>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</si>
  <si>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</si>
  <si>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</si>
  <si>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</si>
  <si>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</si>
  <si>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</si>
  <si>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</si>
  <si>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</si>
  <si>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</si>
  <si>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</si>
  <si>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</si>
  <si>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</si>
  <si>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</si>
  <si>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</si>
  <si>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</si>
  <si>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</si>
  <si>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</si>
  <si>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</si>
  <si>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</si>
  <si>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</si>
  <si>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</si>
  <si>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</si>
  <si>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</si>
  <si>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</si>
  <si>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</si>
  <si>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</si>
  <si>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</si>
  <si>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</si>
  <si>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</si>
  <si>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</si>
  <si>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</si>
  <si>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</si>
  <si>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</si>
  <si>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</si>
  <si>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</si>
  <si>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</si>
  <si>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</si>
  <si>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</si>
  <si>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</si>
  <si>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</si>
  <si>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</si>
  <si>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</si>
  <si>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</si>
  <si>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</si>
  <si>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</si>
  <si>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</si>
  <si>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</si>
  <si>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</si>
  <si>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</si>
  <si>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</si>
  <si>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</si>
  <si>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</si>
  <si>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</si>
  <si>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</si>
  <si>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</si>
  <si>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</si>
  <si>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</si>
  <si>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</si>
  <si>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</si>
  <si>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</si>
  <si>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</si>
  <si>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</si>
  <si>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</si>
  <si>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</si>
  <si>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</si>
  <si>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</si>
  <si>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</si>
  <si>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</si>
  <si>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</si>
  <si>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</si>
  <si>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</si>
  <si>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</si>
  <si>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</si>
  <si>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</si>
  <si>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</si>
  <si>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</si>
  <si>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</si>
  <si>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</si>
  <si>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</si>
  <si>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</si>
  <si>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</si>
  <si>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</si>
  <si>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</si>
  <si>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</si>
  <si>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</si>
  <si>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</si>
  <si>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</si>
  <si>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</si>
  <si>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</si>
  <si>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</si>
  <si>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</si>
  <si>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</si>
  <si>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</si>
  <si>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</si>
  <si>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</si>
  <si>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</si>
  <si>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</si>
  <si>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</si>
  <si>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</si>
  <si>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</si>
  <si>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</si>
  <si>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</si>
  <si>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</si>
  <si>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</si>
  <si>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</si>
  <si>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</si>
  <si>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</si>
  <si>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</si>
  <si>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</si>
  <si>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</si>
  <si>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</si>
  <si>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</si>
  <si>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</si>
  <si>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</si>
  <si>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</si>
  <si>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</si>
  <si>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</si>
  <si>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</si>
  <si>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</si>
  <si>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</si>
  <si>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</si>
  <si>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</si>
  <si>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</si>
  <si>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</si>
  <si>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</si>
  <si>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</si>
  <si>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</si>
  <si>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</si>
  <si>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</si>
  <si>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</si>
  <si>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</si>
  <si>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</si>
  <si>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</si>
  <si>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</si>
  <si>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</si>
  <si>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</si>
  <si>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</si>
  <si>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</si>
  <si>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</si>
  <si>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</si>
  <si>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</si>
  <si>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</si>
  <si>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</si>
  <si>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</si>
  <si>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</si>
  <si>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</si>
  <si>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</si>
  <si>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</si>
  <si>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</si>
  <si>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</si>
  <si>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</si>
  <si>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</si>
  <si>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</si>
  <si>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</si>
  <si>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</si>
  <si>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</si>
  <si>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</si>
  <si>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</si>
  <si>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</si>
  <si>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</si>
  <si>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</si>
  <si>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</si>
  <si>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</si>
  <si>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</si>
  <si>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</si>
  <si>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</si>
  <si>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</si>
  <si>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</si>
  <si>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</si>
  <si>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</si>
  <si>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</si>
  <si>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</si>
  <si>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</si>
  <si>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</si>
  <si>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</si>
  <si>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</si>
  <si>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</si>
  <si>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</si>
  <si>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</si>
  <si>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</si>
  <si>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</si>
  <si>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</si>
  <si>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</si>
  <si>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</si>
  <si>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</si>
  <si>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</si>
  <si>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</si>
  <si>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</si>
  <si>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</si>
  <si>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</si>
  <si>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</si>
  <si>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</si>
  <si>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</si>
  <si>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</si>
  <si>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</si>
  <si>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</si>
  <si>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</si>
  <si>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</si>
  <si>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</si>
  <si>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</si>
  <si>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</si>
  <si>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</si>
  <si>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</si>
  <si>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</si>
  <si>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</si>
  <si>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</si>
  <si>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</si>
  <si>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</si>
  <si>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</si>
  <si>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</si>
  <si>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</si>
  <si>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</si>
  <si>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</si>
  <si>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</si>
  <si>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</si>
  <si>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</si>
  <si>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</si>
  <si>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</si>
  <si>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</si>
  <si>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</si>
  <si>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</si>
  <si>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</si>
  <si>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</si>
  <si>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</si>
  <si>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</si>
  <si>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</si>
  <si>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</si>
  <si>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</si>
  <si>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</si>
  <si>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</si>
  <si>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</si>
  <si>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</si>
  <si>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</si>
  <si>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</si>
  <si>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</si>
  <si>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</si>
  <si>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</si>
  <si>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</si>
  <si>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</si>
  <si>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</si>
  <si>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</si>
  <si>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</si>
  <si>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</si>
  <si>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</si>
  <si>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</si>
  <si>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</si>
  <si>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</si>
  <si>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</si>
  <si>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</si>
  <si>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</si>
  <si>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</si>
  <si>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</si>
  <si>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</si>
  <si>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</si>
  <si>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</si>
  <si>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</si>
  <si>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</si>
  <si>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</si>
  <si>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</si>
  <si>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</si>
  <si>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</si>
  <si>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</si>
  <si>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</si>
  <si>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</si>
  <si>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</si>
  <si>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</si>
  <si>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</si>
  <si>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</si>
  <si>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</si>
  <si>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</si>
  <si>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</si>
  <si>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</si>
  <si>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</si>
  <si>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</si>
  <si>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</si>
  <si>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</si>
  <si>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</si>
  <si>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</si>
  <si>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</si>
  <si>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</si>
  <si>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</si>
  <si>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</si>
  <si>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</si>
  <si>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</si>
  <si>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</si>
  <si>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</si>
  <si>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</si>
  <si>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</si>
  <si>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</si>
  <si>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</si>
  <si>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</si>
  <si>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</si>
  <si>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</si>
  <si>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</si>
  <si>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</si>
  <si>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</si>
  <si>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</si>
  <si>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</si>
  <si>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</si>
  <si>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</si>
  <si>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</si>
  <si>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</si>
  <si>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</si>
  <si>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</si>
  <si>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</si>
  <si>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</si>
  <si>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</si>
  <si>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</si>
  <si>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</si>
  <si>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</si>
  <si>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</si>
  <si>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</si>
  <si>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</si>
  <si>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</si>
  <si>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</si>
  <si>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</si>
  <si>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</si>
  <si>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</si>
  <si>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</si>
  <si>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</si>
  <si>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</si>
  <si>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</si>
  <si>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</si>
  <si>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</si>
  <si>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</si>
  <si>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</si>
  <si>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</si>
  <si>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</si>
  <si>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</si>
  <si>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</si>
  <si>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</si>
  <si>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</si>
  <si>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</si>
  <si>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</si>
  <si>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</si>
  <si>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</si>
  <si>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</si>
  <si>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</si>
  <si>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</si>
  <si>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</si>
  <si>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</si>
  <si>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</si>
  <si>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</si>
  <si>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</si>
  <si>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</si>
  <si>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</si>
  <si>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</si>
  <si>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</si>
  <si>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</si>
  <si>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</si>
  <si>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</si>
  <si>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</si>
  <si>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</si>
  <si>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</si>
  <si>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</si>
  <si>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</si>
  <si>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</si>
  <si>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</si>
  <si>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</si>
  <si>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</si>
  <si>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</si>
  <si>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</si>
  <si>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</si>
  <si>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</si>
  <si>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</si>
  <si>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</si>
  <si>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</si>
  <si>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</si>
  <si>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</si>
  <si>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</si>
  <si>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</si>
  <si>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</si>
  <si>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</si>
  <si>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</si>
  <si>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</si>
  <si>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</si>
  <si>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</si>
  <si>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</si>
  <si>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</si>
  <si>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</si>
  <si>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</si>
  <si>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</si>
  <si>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</si>
  <si>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</si>
  <si>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</si>
  <si>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</si>
  <si>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</si>
  <si>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</si>
  <si>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</si>
  <si>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</si>
  <si>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</si>
  <si>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</si>
  <si>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</si>
  <si>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</si>
  <si>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</si>
  <si>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</si>
  <si>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</si>
  <si>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</si>
  <si>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</si>
  <si>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</si>
  <si>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</si>
  <si>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</si>
  <si>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</si>
  <si>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</si>
  <si>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</si>
  <si>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</si>
  <si>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</si>
  <si>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</si>
  <si>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</si>
  <si>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</si>
  <si>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</si>
  <si>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</si>
  <si>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</si>
  <si>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</si>
  <si>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</si>
  <si>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</si>
  <si>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</si>
  <si>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</si>
  <si>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</si>
  <si>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</si>
  <si>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</si>
  <si>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</si>
  <si>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</si>
  <si>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</si>
  <si>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</si>
  <si>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</si>
  <si>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</si>
  <si>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</si>
  <si>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</si>
  <si>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</si>
  <si>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</si>
  <si>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</si>
  <si>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</si>
  <si>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</si>
  <si>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</si>
  <si>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</si>
  <si>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</si>
  <si>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</si>
  <si>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</si>
  <si>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</si>
  <si>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</si>
  <si>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</si>
  <si>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</si>
  <si>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</si>
  <si>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</si>
  <si>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</si>
  <si>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</si>
  <si>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</si>
  <si>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</si>
  <si>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</si>
  <si>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</si>
  <si>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</si>
  <si>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</si>
  <si>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</si>
  <si>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</si>
  <si>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</si>
  <si>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</si>
  <si>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</si>
  <si>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</si>
  <si>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</si>
  <si>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</si>
  <si>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</si>
  <si>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</si>
  <si>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</si>
  <si>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</si>
  <si>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</si>
  <si>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</si>
  <si>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</si>
  <si>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</si>
  <si>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</si>
  <si>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</si>
  <si>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</si>
  <si>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</si>
  <si>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</si>
  <si>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</si>
  <si>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</si>
  <si>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</si>
  <si>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</si>
  <si>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</si>
  <si>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</si>
  <si>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</si>
  <si>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</si>
  <si>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</si>
  <si>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</si>
  <si>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</si>
  <si>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</si>
  <si>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</si>
  <si>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</si>
  <si>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</si>
  <si>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</si>
  <si>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</si>
  <si>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</si>
  <si>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</si>
  <si>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</si>
  <si>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</si>
  <si>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</si>
  <si>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</si>
  <si>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</si>
  <si>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</si>
  <si>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</si>
  <si>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</si>
  <si>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</si>
  <si>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</si>
  <si>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</si>
  <si>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</si>
  <si>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</si>
  <si>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</si>
  <si>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</si>
  <si>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</si>
  <si>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</si>
  <si>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</si>
  <si>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</si>
  <si>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</si>
  <si>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</si>
  <si>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</si>
  <si>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</si>
  <si>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</si>
  <si>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</si>
  <si>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</si>
  <si>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</si>
  <si>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</si>
  <si>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</si>
  <si>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</si>
  <si>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</si>
  <si>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</si>
  <si>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</si>
  <si>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</si>
  <si>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</si>
  <si>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</si>
  <si>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</si>
  <si>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</si>
  <si>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</si>
  <si>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</si>
  <si>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</si>
  <si>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</si>
  <si>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</si>
  <si>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</si>
  <si>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</si>
  <si>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</si>
  <si>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</si>
  <si>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</si>
  <si>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</si>
  <si>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</si>
  <si>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</si>
  <si>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</si>
  <si>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</si>
  <si>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</si>
  <si>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</si>
  <si>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</si>
  <si>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</si>
  <si>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</si>
  <si>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</si>
  <si>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</si>
  <si>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</si>
  <si>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</si>
  <si>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</si>
  <si>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</si>
  <si>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</si>
  <si>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</si>
  <si>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</si>
  <si>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</si>
  <si>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</si>
  <si>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</si>
  <si>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</si>
  <si>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</si>
  <si>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</si>
  <si>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</si>
  <si>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</si>
  <si>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</si>
  <si>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</si>
  <si>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</si>
  <si>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</si>
  <si>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</si>
  <si>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</si>
  <si>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</si>
  <si>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</si>
  <si>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</si>
  <si>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</si>
  <si>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</si>
  <si>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</si>
  <si>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</si>
  <si>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</si>
  <si>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</si>
  <si>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</si>
  <si>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</si>
  <si>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</si>
  <si>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</si>
  <si>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</si>
  <si>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</si>
  <si>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</si>
  <si>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</si>
  <si>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</si>
  <si>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</si>
  <si>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</si>
  <si>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</si>
  <si>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</si>
  <si>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</si>
  <si>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</si>
  <si>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</si>
  <si>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</si>
  <si>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</si>
  <si>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</si>
  <si>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</si>
  <si>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</si>
  <si>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</si>
  <si>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</si>
  <si>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</si>
  <si>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</si>
  <si>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</si>
  <si>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</si>
  <si>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</si>
  <si>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</si>
  <si>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</si>
  <si>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</si>
  <si>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</si>
  <si>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</si>
  <si>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</si>
  <si>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</si>
  <si>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</si>
  <si>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</si>
  <si>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</si>
  <si>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</si>
  <si>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</si>
  <si>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</si>
  <si>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</si>
  <si>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</si>
  <si>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</si>
  <si>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</si>
  <si>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</si>
  <si>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</si>
  <si>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</si>
  <si>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</si>
  <si>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</si>
  <si>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</si>
  <si>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</si>
  <si>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</si>
  <si>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</si>
  <si>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</si>
  <si>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</si>
  <si>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</si>
  <si>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</si>
  <si>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</si>
  <si>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</si>
  <si>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</si>
  <si>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</si>
  <si>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</si>
  <si>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</si>
  <si>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</si>
  <si>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</si>
  <si>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</si>
  <si>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</si>
  <si>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</si>
  <si>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</si>
  <si>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</si>
  <si>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</si>
  <si>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</si>
  <si>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</si>
  <si>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</si>
  <si>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</si>
  <si>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</si>
  <si>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</si>
  <si>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</si>
  <si>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</si>
  <si>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</si>
  <si>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</si>
  <si>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</si>
  <si>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</si>
  <si>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</si>
  <si>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</si>
  <si>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</si>
  <si>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</si>
  <si>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</si>
  <si>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</si>
  <si>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</si>
  <si>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</si>
  <si>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</si>
  <si>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</si>
  <si>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</si>
  <si>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</si>
  <si>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</si>
  <si>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</si>
  <si>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</si>
  <si>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</si>
  <si>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</si>
  <si>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</si>
  <si>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</si>
  <si>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</si>
  <si>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</si>
  <si>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</si>
  <si>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</si>
  <si>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</si>
  <si>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</si>
  <si>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</si>
  <si>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</si>
  <si>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</si>
  <si>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</si>
  <si>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</si>
  <si>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</si>
  <si>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</si>
  <si>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</si>
  <si>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</si>
  <si>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</si>
  <si>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</si>
  <si>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</si>
  <si>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</si>
  <si>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</si>
  <si>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</si>
  <si>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</si>
  <si>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</si>
  <si>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</si>
  <si>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</si>
  <si>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</si>
  <si>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</si>
  <si>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</si>
  <si>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</si>
  <si>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</si>
  <si>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</si>
  <si>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</si>
  <si>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</si>
  <si>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</si>
  <si>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</si>
  <si>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</si>
  <si>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</si>
  <si>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</si>
  <si>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</si>
  <si>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</si>
  <si>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</si>
  <si>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</si>
  <si>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</si>
  <si>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</si>
  <si>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</si>
  <si>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</si>
  <si>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</si>
  <si>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</si>
  <si>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</si>
  <si>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</si>
  <si>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</si>
  <si>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</si>
  <si>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</si>
  <si>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</si>
  <si>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</si>
  <si>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</si>
  <si>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</si>
  <si>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</si>
  <si>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</si>
  <si>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</si>
  <si>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</si>
  <si>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</si>
  <si>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</si>
  <si>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</si>
  <si>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</si>
  <si>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</si>
  <si>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</si>
  <si>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</si>
  <si>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</si>
  <si>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</si>
  <si>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</si>
  <si>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</si>
  <si>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</si>
  <si>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</si>
  <si>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</si>
  <si>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</si>
  <si>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</si>
  <si>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</si>
  <si>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</si>
  <si>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</si>
  <si>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</si>
  <si>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</si>
  <si>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</si>
  <si>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</si>
  <si>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</si>
  <si>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</si>
  <si>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</si>
  <si>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</si>
  <si>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</si>
  <si>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</si>
  <si>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</si>
  <si>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</si>
  <si>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</si>
  <si>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</si>
  <si>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</si>
  <si>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</si>
  <si>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</si>
  <si>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</si>
  <si>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</si>
  <si>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</si>
  <si>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</si>
  <si>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</si>
  <si>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</si>
  <si>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</si>
  <si>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</si>
  <si>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</si>
  <si>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</si>
  <si>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</si>
  <si>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</si>
  <si>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</si>
  <si>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</si>
  <si>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</si>
  <si>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</si>
  <si>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</si>
  <si>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</si>
  <si>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</si>
  <si>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</si>
  <si>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</si>
  <si>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</si>
  <si>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</si>
  <si>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</si>
  <si>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</si>
  <si>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</si>
  <si>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</si>
  <si>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</si>
  <si>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</si>
  <si>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</si>
  <si>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</si>
  <si>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</si>
  <si>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</si>
  <si>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</si>
  <si>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</si>
  <si>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</si>
  <si>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</si>
  <si>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</si>
  <si>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</si>
  <si>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</si>
  <si>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</si>
  <si>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</si>
  <si>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</si>
  <si>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</si>
  <si>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</si>
  <si>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</si>
  <si>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</si>
  <si>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</si>
  <si>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</si>
  <si>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</si>
  <si>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</si>
  <si>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</si>
  <si>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</si>
  <si>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</si>
  <si>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</si>
  <si>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</si>
  <si>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</si>
  <si>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</si>
  <si>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</si>
  <si>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</si>
  <si>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</si>
  <si>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</si>
  <si>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</si>
  <si>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</si>
  <si>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</si>
  <si>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</si>
  <si>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</si>
  <si>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</si>
  <si>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</si>
  <si>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</si>
  <si>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</si>
  <si>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</si>
  <si>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</si>
  <si>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</si>
  <si>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</si>
  <si>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</si>
  <si>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</si>
  <si>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</si>
  <si>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</si>
  <si>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</si>
  <si>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</si>
  <si>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</si>
  <si>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</si>
  <si>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</si>
  <si>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</si>
  <si>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</si>
  <si>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</si>
  <si>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</si>
  <si>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</si>
  <si>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</si>
  <si>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</si>
  <si>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</si>
  <si>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</si>
  <si>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</si>
  <si>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</si>
  <si>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</si>
  <si>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</si>
  <si>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</si>
  <si>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</si>
  <si>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</si>
  <si>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</si>
  <si>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</si>
  <si>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</si>
  <si>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</si>
  <si>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</si>
  <si>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</si>
  <si>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</si>
  <si>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</si>
  <si>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</si>
  <si>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</si>
  <si>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</si>
  <si>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</si>
  <si>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</si>
  <si>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</si>
  <si>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</si>
  <si>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</si>
  <si>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</si>
  <si>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</si>
  <si>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</si>
  <si>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</si>
  <si>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</si>
  <si>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</si>
  <si>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</si>
  <si>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</si>
  <si>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</si>
  <si>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</si>
  <si>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</si>
  <si>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</si>
  <si>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</si>
  <si>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</si>
  <si>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</si>
  <si>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</si>
  <si>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</si>
  <si>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</si>
  <si>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</si>
  <si>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</si>
  <si>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</si>
  <si>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</si>
  <si>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</si>
  <si>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</si>
  <si>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</si>
  <si>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</si>
  <si>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</si>
  <si>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</si>
  <si>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</si>
  <si>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</si>
  <si>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</si>
  <si>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</si>
  <si>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</si>
  <si>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</si>
  <si>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</si>
  <si>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</si>
  <si>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</si>
  <si>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</si>
  <si>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</si>
  <si>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</si>
  <si>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</si>
  <si>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</si>
  <si>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</si>
  <si>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</si>
  <si>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</si>
  <si>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</si>
  <si>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</si>
  <si>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</si>
  <si>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</si>
  <si>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</si>
  <si>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</si>
  <si>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</si>
  <si>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</si>
  <si>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</si>
  <si>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</si>
  <si>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</si>
  <si>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</si>
  <si>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</si>
  <si>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</si>
  <si>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</si>
  <si>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</si>
  <si>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</si>
  <si>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</si>
  <si>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</si>
  <si>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</si>
  <si>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</si>
  <si>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</si>
  <si>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</si>
  <si>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</si>
  <si>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</si>
  <si>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</si>
  <si>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</si>
  <si>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</si>
  <si>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</si>
  <si>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</si>
  <si>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</si>
  <si>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</si>
  <si>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</si>
  <si>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</si>
  <si>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</si>
  <si>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</si>
  <si>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</si>
  <si>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</si>
  <si>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</si>
  <si>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</si>
  <si>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</si>
  <si>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</si>
  <si>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</si>
  <si>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</si>
  <si>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</si>
  <si>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</si>
  <si>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</si>
  <si>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</si>
  <si>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</si>
  <si>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</si>
  <si>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</si>
  <si>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</si>
  <si>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</si>
  <si>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</si>
  <si>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</si>
  <si>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</si>
  <si>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</si>
  <si>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</si>
  <si>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</si>
  <si>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</si>
  <si>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</si>
  <si>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</si>
  <si>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</si>
  <si>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</si>
  <si>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</si>
  <si>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</si>
  <si>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</si>
  <si>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</si>
  <si>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</si>
  <si>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</si>
  <si>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</si>
  <si>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</si>
  <si>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</si>
  <si>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</si>
  <si>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</si>
  <si>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</si>
  <si>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</si>
  <si>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</si>
  <si>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</si>
  <si>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</si>
  <si>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</si>
  <si>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</si>
  <si>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</si>
  <si>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</si>
  <si>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</si>
  <si>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</si>
  <si>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</si>
  <si>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</si>
  <si>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</si>
  <si>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</si>
  <si>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</si>
  <si>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</si>
  <si>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</si>
  <si>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</si>
  <si>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</si>
  <si>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</si>
  <si>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</si>
  <si>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</si>
  <si>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</si>
  <si>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</si>
  <si>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</si>
  <si>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</si>
  <si>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</si>
  <si>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</si>
  <si>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</si>
  <si>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</si>
  <si>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</si>
  <si>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</si>
  <si>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</si>
  <si>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</si>
  <si>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</si>
  <si>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</si>
  <si>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</si>
  <si>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</si>
  <si>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</si>
  <si>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</si>
  <si>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</si>
  <si>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</si>
  <si>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</si>
  <si>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</si>
  <si>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</si>
  <si>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</si>
  <si>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</si>
  <si>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</si>
  <si>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</si>
  <si>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</si>
  <si>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</si>
  <si>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</si>
  <si>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</si>
  <si>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</si>
  <si>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</si>
  <si>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</si>
  <si>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</si>
  <si>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</si>
  <si>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</si>
  <si>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</si>
  <si>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</si>
  <si>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</si>
  <si>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</si>
  <si>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</si>
  <si>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</si>
  <si>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</si>
  <si>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</si>
  <si>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</si>
  <si>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</si>
  <si>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</si>
  <si>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</si>
  <si>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</si>
  <si>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</si>
  <si>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</si>
  <si>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</si>
  <si>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</si>
  <si>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</si>
  <si>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</si>
  <si>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</si>
  <si>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</si>
  <si>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</si>
  <si>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</si>
  <si>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</si>
  <si>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</si>
  <si>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</si>
  <si>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</si>
  <si>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</si>
  <si>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</si>
  <si>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</si>
  <si>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</si>
  <si>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</si>
  <si>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</si>
  <si>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</si>
  <si>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</si>
  <si>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</si>
  <si>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</si>
  <si>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</si>
  <si>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</si>
  <si>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</si>
  <si>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</si>
  <si>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</si>
  <si>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</si>
  <si>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</si>
  <si>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</si>
  <si>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</si>
  <si>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</si>
  <si>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</si>
  <si>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</si>
  <si>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</si>
  <si>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</si>
  <si>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</si>
  <si>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</si>
  <si>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</si>
  <si>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</si>
  <si>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</si>
  <si>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</si>
  <si>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</si>
  <si>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</si>
  <si>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</si>
  <si>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</si>
  <si>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</si>
  <si>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</si>
  <si>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</si>
  <si>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</si>
  <si>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</si>
  <si>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</si>
  <si>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</si>
  <si>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</si>
  <si>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</si>
  <si>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</si>
  <si>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</si>
  <si>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</si>
  <si>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</si>
  <si>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</si>
  <si>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</si>
  <si>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</si>
  <si>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</si>
  <si>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</si>
  <si>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</si>
  <si>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</si>
  <si>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</si>
  <si>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</si>
  <si>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</si>
  <si>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</si>
  <si>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</si>
  <si>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</si>
  <si>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</si>
  <si>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</si>
  <si>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</si>
  <si>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</si>
  <si>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</si>
  <si>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</si>
  <si>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</si>
  <si>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</si>
  <si>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</si>
  <si>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</si>
  <si>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</si>
  <si>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</si>
  <si>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</si>
  <si>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</si>
  <si>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</si>
  <si>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</si>
  <si>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</si>
  <si>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</si>
  <si>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</si>
  <si>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</si>
  <si>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</si>
  <si>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</si>
  <si>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</si>
  <si>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</si>
  <si>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</si>
  <si>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</si>
  <si>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</si>
  <si>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</si>
  <si>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</si>
  <si>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</si>
  <si>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</si>
  <si>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</si>
  <si>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</si>
  <si>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</si>
  <si>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</si>
  <si>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</si>
  <si>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</si>
  <si>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</si>
  <si>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</si>
  <si>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</si>
  <si>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</si>
  <si>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</si>
  <si>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</si>
  <si>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</si>
  <si>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</si>
  <si>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</si>
  <si>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</si>
  <si>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</si>
  <si>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</si>
  <si>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</si>
  <si>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</si>
  <si>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</si>
  <si>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</si>
  <si>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</si>
  <si>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</si>
  <si>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</si>
  <si>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</si>
  <si>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</si>
  <si>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</si>
  <si>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</si>
  <si>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</si>
  <si>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</si>
  <si>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</si>
  <si>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</si>
  <si>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</si>
  <si>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</si>
  <si>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</si>
  <si>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</si>
  <si>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</si>
  <si>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</si>
  <si>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</si>
  <si>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</si>
  <si>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</si>
  <si>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</si>
  <si>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</si>
  <si>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</si>
  <si>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</si>
  <si>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</si>
  <si>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</si>
  <si>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</si>
  <si>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</si>
  <si>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</si>
  <si>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</si>
  <si>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</si>
  <si>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</si>
  <si>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</si>
  <si>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</si>
  <si>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</si>
  <si>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</si>
  <si>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</si>
  <si>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</si>
  <si>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</si>
  <si>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</si>
  <si>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</si>
  <si>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</si>
  <si>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</si>
  <si>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</si>
  <si>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</si>
  <si>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</si>
  <si>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</si>
  <si>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</si>
  <si>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</si>
  <si>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</si>
  <si>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</si>
  <si>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</si>
  <si>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</si>
  <si>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</si>
  <si>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</si>
  <si>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</si>
  <si>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</si>
  <si>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</si>
  <si>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</si>
  <si>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</si>
  <si>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</si>
  <si>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</si>
  <si>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</si>
  <si>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</si>
  <si>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</si>
  <si>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</si>
  <si>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</si>
  <si>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</si>
  <si>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</si>
  <si>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</si>
  <si>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</si>
  <si>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</si>
  <si>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</si>
  <si>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</si>
  <si>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</si>
  <si>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</si>
  <si>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</si>
  <si>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</si>
  <si>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</si>
  <si>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</si>
  <si>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</si>
  <si>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</si>
  <si>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</si>
  <si>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</si>
  <si>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</si>
  <si>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</si>
  <si>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</si>
  <si>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</si>
  <si>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</si>
  <si>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</si>
  <si>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</si>
  <si>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</si>
  <si>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</si>
  <si>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</si>
  <si>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</si>
  <si>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</si>
  <si>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</si>
  <si>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</si>
  <si>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</si>
  <si>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</si>
  <si>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</si>
  <si>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</si>
  <si>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</si>
  <si>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</si>
  <si>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</si>
  <si>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</si>
  <si>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</si>
  <si>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</si>
  <si>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</si>
  <si>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</si>
  <si>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</si>
  <si>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</si>
  <si>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</si>
  <si>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</si>
  <si>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</si>
  <si>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</si>
  <si>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</si>
  <si>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</si>
  <si>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</si>
  <si>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</si>
  <si>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</si>
  <si>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</si>
  <si>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</si>
  <si>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</si>
  <si>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</si>
  <si>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</si>
  <si>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</si>
  <si>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</si>
  <si>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</si>
  <si>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</si>
  <si>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</si>
  <si>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</si>
  <si>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</si>
  <si>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</si>
  <si>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</si>
  <si>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</si>
  <si>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</si>
  <si>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</si>
  <si>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</si>
  <si>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</si>
  <si>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</si>
  <si>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</si>
  <si>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</si>
  <si>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</si>
  <si>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</si>
  <si>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</si>
  <si>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</si>
  <si>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</si>
  <si>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</si>
  <si>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</si>
  <si>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</si>
  <si>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</si>
  <si>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</si>
  <si>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</si>
  <si>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</si>
  <si>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</si>
  <si>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</si>
  <si>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</si>
  <si>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</si>
  <si>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</si>
  <si>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</si>
  <si>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</si>
  <si>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</si>
  <si>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</si>
  <si>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</si>
  <si>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</si>
  <si>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</si>
  <si>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</si>
  <si>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</si>
  <si>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</si>
  <si>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</si>
  <si>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</si>
  <si>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</si>
  <si>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</si>
  <si>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</si>
  <si>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</si>
  <si>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</si>
  <si>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</si>
  <si>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</si>
  <si>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</si>
  <si>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</si>
  <si>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</si>
  <si>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</si>
  <si>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</si>
  <si>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</si>
  <si>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</si>
  <si>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</si>
  <si>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</si>
  <si>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</si>
  <si>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</si>
  <si>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</si>
  <si>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</si>
  <si>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</si>
  <si>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</si>
  <si>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</si>
  <si>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</si>
  <si>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</si>
  <si>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</si>
  <si>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</si>
  <si>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</si>
  <si>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</si>
  <si>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</si>
  <si>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</si>
  <si>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</si>
  <si>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</si>
  <si>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</si>
  <si>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</si>
  <si>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</si>
  <si>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</si>
  <si>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</si>
  <si>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</si>
  <si>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</si>
  <si>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</si>
  <si>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</si>
  <si>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</si>
  <si>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</si>
  <si>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</si>
  <si>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</si>
  <si>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</si>
  <si>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</si>
  <si>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</si>
  <si>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</si>
  <si>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</si>
  <si>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</si>
  <si>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</si>
  <si>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</si>
  <si>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</si>
  <si>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</si>
  <si>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</si>
  <si>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</si>
  <si>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</si>
  <si>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</si>
  <si>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</si>
  <si>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</si>
  <si>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</si>
  <si>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</si>
  <si>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</si>
  <si>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</si>
  <si>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</si>
  <si>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</si>
  <si>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</si>
  <si>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</si>
  <si>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</si>
  <si>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</si>
  <si>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</si>
  <si>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</si>
  <si>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</si>
  <si>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</si>
  <si>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</si>
  <si>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</si>
  <si>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</si>
  <si>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</si>
  <si>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</si>
  <si>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</si>
  <si>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</si>
  <si>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</si>
  <si>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</si>
  <si>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</si>
  <si>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</si>
  <si>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</si>
  <si>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</si>
  <si>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</si>
  <si>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</si>
  <si>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</si>
  <si>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</si>
  <si>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</si>
  <si>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</si>
  <si>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</si>
  <si>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</si>
  <si>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</si>
  <si>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</si>
  <si>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</si>
  <si>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</si>
  <si>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</si>
  <si>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</si>
  <si>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</si>
  <si>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</si>
  <si>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</si>
  <si>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</si>
  <si>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</si>
  <si>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</si>
  <si>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</si>
  <si>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</si>
  <si>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</si>
  <si>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</si>
  <si>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</si>
  <si>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</si>
  <si>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</si>
  <si>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</si>
  <si>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</si>
  <si>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</si>
  <si>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</si>
  <si>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</si>
  <si>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</si>
  <si>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</si>
  <si>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</si>
  <si>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</si>
  <si>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</si>
  <si>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</si>
  <si>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</si>
  <si>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</si>
  <si>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</si>
  <si>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</si>
  <si>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</si>
  <si>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</si>
  <si>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</si>
  <si>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</si>
  <si>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</si>
  <si>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</si>
  <si>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</si>
  <si>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</si>
  <si>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</si>
  <si>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</si>
  <si>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</si>
  <si>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</si>
  <si>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</si>
  <si>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</si>
  <si>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</si>
  <si>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</si>
  <si>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</si>
  <si>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</si>
  <si>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</si>
  <si>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</si>
  <si>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</si>
  <si>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</si>
  <si>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</si>
  <si>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</si>
  <si>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</si>
  <si>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</si>
  <si>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</si>
  <si>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</si>
  <si>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</si>
  <si>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</si>
  <si>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</si>
  <si>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</si>
  <si>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</si>
  <si>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</si>
  <si>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</si>
  <si>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</si>
  <si>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</si>
  <si>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</si>
  <si>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</si>
  <si>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</si>
  <si>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</si>
  <si>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</si>
  <si>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</si>
  <si>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</si>
  <si>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</si>
  <si>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</si>
  <si>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</si>
  <si>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</si>
  <si>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</si>
  <si>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</si>
  <si>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</si>
  <si>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</si>
  <si>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</si>
  <si>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</si>
  <si>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</si>
  <si>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</si>
  <si>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</si>
  <si>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</si>
  <si>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</si>
  <si>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</si>
  <si>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</si>
  <si>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</si>
  <si>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</si>
  <si>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</si>
  <si>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</si>
  <si>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</si>
  <si>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</si>
  <si>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</si>
  <si>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</si>
  <si>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</si>
  <si>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</si>
  <si>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</si>
  <si>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</si>
  <si>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</si>
  <si>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</si>
  <si>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</si>
  <si>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</si>
  <si>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</si>
  <si>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</si>
  <si>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</si>
  <si>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</si>
  <si>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</si>
  <si>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</si>
  <si>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</si>
  <si>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</si>
  <si>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</si>
  <si>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</si>
  <si>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</si>
  <si>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</si>
  <si>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</si>
  <si>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</si>
  <si>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</si>
  <si>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</si>
  <si>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</si>
  <si>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</si>
  <si>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</si>
  <si>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</si>
  <si>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</si>
  <si>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</si>
  <si>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</si>
  <si>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</si>
  <si>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</si>
  <si>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</si>
  <si>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</si>
  <si>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</si>
  <si>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</si>
  <si>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</si>
  <si>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</si>
  <si>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</si>
  <si>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</si>
  <si>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</si>
  <si>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</si>
  <si>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</si>
  <si>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</si>
  <si>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</si>
  <si>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</si>
  <si>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</si>
  <si>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</si>
  <si>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</si>
  <si>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</si>
  <si>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</si>
  <si>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</si>
  <si>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</si>
  <si>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</si>
  <si>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</si>
  <si>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</si>
  <si>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</si>
  <si>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</si>
  <si>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</si>
  <si>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</si>
  <si>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</si>
  <si>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</si>
  <si>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</si>
  <si>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</si>
  <si>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</si>
  <si>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</si>
  <si>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</si>
  <si>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</si>
  <si>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</si>
  <si>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</si>
  <si>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</si>
  <si>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</si>
  <si>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</si>
  <si>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</si>
  <si>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</si>
  <si>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</si>
  <si>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</si>
  <si>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</si>
  <si>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</si>
  <si>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</si>
  <si>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</si>
  <si>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</si>
  <si>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</si>
  <si>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</si>
  <si>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</si>
  <si>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</si>
  <si>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</si>
  <si>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</si>
  <si>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</si>
  <si>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</si>
  <si>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</si>
  <si>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</si>
  <si>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</si>
  <si>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</si>
  <si>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</si>
  <si>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</si>
  <si>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</si>
  <si>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</si>
  <si>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</si>
  <si>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</si>
  <si>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</si>
  <si>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</si>
  <si>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</si>
  <si>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</si>
  <si>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</si>
  <si>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</si>
  <si>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</si>
  <si>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</si>
  <si>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</si>
  <si>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</si>
  <si>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</si>
  <si>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</si>
  <si>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</si>
  <si>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</si>
  <si>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</si>
  <si>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</si>
  <si>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</si>
  <si>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</si>
  <si>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</si>
  <si>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</si>
  <si>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</si>
  <si>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</si>
  <si>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</si>
  <si>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</si>
  <si>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</si>
  <si>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</si>
  <si>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</si>
  <si>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</si>
  <si>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</si>
  <si>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</si>
  <si>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</si>
  <si>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</si>
  <si>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</si>
  <si>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</si>
  <si>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</si>
  <si>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</si>
  <si>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</si>
  <si>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</si>
  <si>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</si>
  <si>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</si>
  <si>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</si>
  <si>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</si>
  <si>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</si>
  <si>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</si>
  <si>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</si>
  <si>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</si>
  <si>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</si>
  <si>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</si>
  <si>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</si>
  <si>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</si>
  <si>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</si>
  <si>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</si>
  <si>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</si>
  <si>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</si>
  <si>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</si>
  <si>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</si>
  <si>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</si>
  <si>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</si>
  <si>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</si>
  <si>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</si>
  <si>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</si>
  <si>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</si>
  <si>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</si>
  <si>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</si>
  <si>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</si>
  <si>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</si>
  <si>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</si>
  <si>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</si>
  <si>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</si>
  <si>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</si>
  <si>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</si>
  <si>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</si>
  <si>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</si>
  <si>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</si>
  <si>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</si>
  <si>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</si>
  <si>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</si>
  <si>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</si>
  <si>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</si>
  <si>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</si>
  <si>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</si>
  <si>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</si>
  <si>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</si>
  <si>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</si>
  <si>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</si>
  <si>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</si>
  <si>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</si>
  <si>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</si>
  <si>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</si>
  <si>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</si>
  <si>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</si>
  <si>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</si>
  <si>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</si>
  <si>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</si>
  <si>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</si>
  <si>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</si>
  <si>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</si>
  <si>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</si>
  <si>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</si>
  <si>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</si>
  <si>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</si>
  <si>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</si>
  <si>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</si>
  <si>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</si>
  <si>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</si>
  <si>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</si>
  <si>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</si>
  <si>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</si>
  <si>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</si>
  <si>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</si>
  <si>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</si>
  <si>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</si>
  <si>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</si>
  <si>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</si>
  <si>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</si>
  <si>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</si>
  <si>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</si>
  <si>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</si>
  <si>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</si>
  <si>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</si>
  <si>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</si>
  <si>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</si>
  <si>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</si>
  <si>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</si>
  <si>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</si>
  <si>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</si>
  <si>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</si>
  <si>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</si>
  <si>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</si>
  <si>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</si>
  <si>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</si>
  <si>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</si>
  <si>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</si>
  <si>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</si>
  <si>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</si>
  <si>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</si>
  <si>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</si>
  <si>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</si>
  <si>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</si>
  <si>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</si>
  <si>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</si>
  <si>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</si>
  <si>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</si>
  <si>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</si>
  <si>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</si>
  <si>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</si>
  <si>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</si>
  <si>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</si>
  <si>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</si>
  <si>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</si>
  <si>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</si>
  <si>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</si>
  <si>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</si>
  <si>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</si>
  <si>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</si>
  <si>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</si>
  <si>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</si>
  <si>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</si>
  <si>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</si>
  <si>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</si>
  <si>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</si>
  <si>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</si>
  <si>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</si>
  <si>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</si>
  <si>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</si>
  <si>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</si>
  <si>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</si>
  <si>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</si>
  <si>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</si>
  <si>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</si>
  <si>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</si>
  <si>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</si>
  <si>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</si>
  <si>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</si>
  <si>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</si>
  <si>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</si>
  <si>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</si>
  <si>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</si>
  <si>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</si>
  <si>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</si>
  <si>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</si>
  <si>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</si>
  <si>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</si>
  <si>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</si>
  <si>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</si>
  <si>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</si>
  <si>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</si>
  <si>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</si>
  <si>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</si>
  <si>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</si>
  <si>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</si>
  <si>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</si>
  <si>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</si>
  <si>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</si>
  <si>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</si>
  <si>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</si>
  <si>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</si>
  <si>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</si>
  <si>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</si>
  <si>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</si>
  <si>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</si>
  <si>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</si>
  <si>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</si>
  <si>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</si>
  <si>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</si>
  <si>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</si>
  <si>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</si>
  <si>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</si>
  <si>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</si>
  <si>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</si>
  <si>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</si>
  <si>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</si>
  <si>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</si>
  <si>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</si>
  <si>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</si>
  <si>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</si>
  <si>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</si>
  <si>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</si>
  <si>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</si>
  <si>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</si>
  <si>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</si>
  <si>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</si>
  <si>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</si>
  <si>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</si>
  <si>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</si>
  <si>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</si>
  <si>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</si>
  <si>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</si>
  <si>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</si>
  <si>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</si>
  <si>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</si>
  <si>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</si>
  <si>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</si>
  <si>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</si>
  <si>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</si>
  <si>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</si>
  <si>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</si>
  <si>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</si>
  <si>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</si>
  <si>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</si>
  <si>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</si>
  <si>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</si>
  <si>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</si>
  <si>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</si>
  <si>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</si>
  <si>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</si>
  <si>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</si>
  <si>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</si>
  <si>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</si>
  <si>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</si>
  <si>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</si>
  <si>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</si>
  <si>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</si>
  <si>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</si>
  <si>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</si>
  <si>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</si>
  <si>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</si>
  <si>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</si>
  <si>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</si>
  <si>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</si>
  <si>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</si>
  <si>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</si>
  <si>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</si>
  <si>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</si>
  <si>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</si>
  <si>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</si>
  <si>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</si>
  <si>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</si>
  <si>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</si>
  <si>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</si>
  <si>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</si>
  <si>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</si>
  <si>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</si>
  <si>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</si>
  <si>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</si>
  <si>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</si>
  <si>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</si>
  <si>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</si>
  <si>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</si>
  <si>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</si>
  <si>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</si>
  <si>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</si>
  <si>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</si>
  <si>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</si>
  <si>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</si>
  <si>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</si>
  <si>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</si>
  <si>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</si>
  <si>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</si>
  <si>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</si>
  <si>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</si>
  <si>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</si>
  <si>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</si>
  <si>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</si>
  <si>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</si>
  <si>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</si>
  <si>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</si>
  <si>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</si>
  <si>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</si>
  <si>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</si>
  <si>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</si>
  <si>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</si>
  <si>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</si>
  <si>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</si>
  <si>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</si>
  <si>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</si>
  <si>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</si>
  <si>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</si>
  <si>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</si>
  <si>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</si>
  <si>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</si>
  <si>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</si>
  <si>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</si>
  <si>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</si>
  <si>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</si>
  <si>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</si>
  <si>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</si>
  <si>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</si>
  <si>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</si>
  <si>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</si>
  <si>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</si>
  <si>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</si>
  <si>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</si>
  <si>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</si>
  <si>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</si>
  <si>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</si>
  <si>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</si>
  <si>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</si>
  <si>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</si>
  <si>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</si>
  <si>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</si>
  <si>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</si>
  <si>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</si>
  <si>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</si>
  <si>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</si>
  <si>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</si>
  <si>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</si>
  <si>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</si>
  <si>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</si>
  <si>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</si>
  <si>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</si>
  <si>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</si>
  <si>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</si>
  <si>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</si>
  <si>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</si>
  <si>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</si>
  <si>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</si>
  <si>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</si>
  <si>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</si>
  <si>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</si>
  <si>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</si>
  <si>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</si>
  <si>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</si>
  <si>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</si>
  <si>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</si>
  <si>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</si>
  <si>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</si>
  <si>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</si>
  <si>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</si>
  <si>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</si>
  <si>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</si>
  <si>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</si>
  <si>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</si>
  <si>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</si>
  <si>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</si>
  <si>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</si>
  <si>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</si>
  <si>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</si>
  <si>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</si>
  <si>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</si>
  <si>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</si>
  <si>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</si>
  <si>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</si>
  <si>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</si>
  <si>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</si>
  <si>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</si>
  <si>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</si>
  <si>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</si>
  <si>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</si>
  <si>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</si>
  <si>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</si>
  <si>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</si>
  <si>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</si>
  <si>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</si>
  <si>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</si>
  <si>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</si>
  <si>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</si>
  <si>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</si>
  <si>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</si>
  <si>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</si>
  <si>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</si>
  <si>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</si>
  <si>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</si>
  <si>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</si>
  <si>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</si>
  <si>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</si>
  <si>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</si>
  <si>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</si>
  <si>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</si>
  <si>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</si>
  <si>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</si>
  <si>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</si>
  <si>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</si>
  <si>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</si>
  <si>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</si>
  <si>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</si>
  <si>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</si>
  <si>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</si>
  <si>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</si>
  <si>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</si>
  <si>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</si>
  <si>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</si>
  <si>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</si>
  <si>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</si>
  <si>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</si>
  <si>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</si>
  <si>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</si>
  <si>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</si>
  <si>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</si>
  <si>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</si>
  <si>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</si>
  <si>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</si>
  <si>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</si>
  <si>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</si>
  <si>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</si>
  <si>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</si>
  <si>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</si>
  <si>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</si>
  <si>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</si>
  <si>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</si>
  <si>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</si>
  <si>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</si>
  <si>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</si>
  <si>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</si>
  <si>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</si>
  <si>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</si>
  <si>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</si>
  <si>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</si>
  <si>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</si>
  <si>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</si>
  <si>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</si>
  <si>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</si>
  <si>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</si>
  <si>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</si>
  <si>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</si>
  <si>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</si>
  <si>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</si>
  <si>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</si>
  <si>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</si>
  <si>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</si>
  <si>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</si>
  <si>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</si>
  <si>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</si>
  <si>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</si>
  <si>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</si>
  <si>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</si>
  <si>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</si>
  <si>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</si>
  <si>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</si>
  <si>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</si>
  <si>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</si>
  <si>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</si>
  <si>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</si>
  <si>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</si>
  <si>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</si>
  <si>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</si>
  <si>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</si>
  <si>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</si>
  <si>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</si>
  <si>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</si>
  <si>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</si>
  <si>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</si>
  <si>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</si>
  <si>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</si>
  <si>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</si>
  <si>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</si>
  <si>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</si>
  <si>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</si>
  <si>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</si>
  <si>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</si>
  <si>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</si>
  <si>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</si>
  <si>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</si>
  <si>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</si>
  <si>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</si>
  <si>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</si>
  <si>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</si>
  <si>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</si>
  <si>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</si>
  <si>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</si>
  <si>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</si>
  <si>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</si>
  <si>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</si>
  <si>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</si>
  <si>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</si>
  <si>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</si>
  <si>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</si>
  <si>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</si>
  <si>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</si>
  <si>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</si>
  <si>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</si>
  <si>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</si>
  <si>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</si>
  <si>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</si>
  <si>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</si>
  <si>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</si>
  <si>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</si>
  <si>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</si>
  <si>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</si>
  <si>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</si>
  <si>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</si>
  <si>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</si>
  <si>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</si>
  <si>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</si>
  <si>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</si>
  <si>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</si>
  <si>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</si>
  <si>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</si>
  <si>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</si>
  <si>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</si>
  <si>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</si>
  <si>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</si>
  <si>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</si>
  <si>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</si>
  <si>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</si>
  <si>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</si>
  <si>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</si>
  <si>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</si>
  <si>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</si>
  <si>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</si>
  <si>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</si>
  <si>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</si>
  <si>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</si>
  <si>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</si>
  <si>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</si>
  <si>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</si>
  <si>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</si>
  <si>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</si>
  <si>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</si>
  <si>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</si>
  <si>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</si>
  <si>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</si>
  <si>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</si>
  <si>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</si>
  <si>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</si>
  <si>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</si>
  <si>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</si>
  <si>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</si>
  <si>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</si>
  <si>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</si>
  <si>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</si>
  <si>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</si>
  <si>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</si>
  <si>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</si>
  <si>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</si>
  <si>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</si>
  <si>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</si>
  <si>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</si>
  <si>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</si>
  <si>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</si>
  <si>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</si>
  <si>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</si>
  <si>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</si>
  <si>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</si>
  <si>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</si>
  <si>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</si>
  <si>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</si>
  <si>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</si>
  <si>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</si>
  <si>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</si>
  <si>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</si>
  <si>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</si>
  <si>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</si>
  <si>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</si>
  <si>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</si>
  <si>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</si>
  <si>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</si>
  <si>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</si>
  <si>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</si>
  <si>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</si>
  <si>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</si>
  <si>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</si>
  <si>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</si>
  <si>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</si>
  <si>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</si>
  <si>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</si>
  <si>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</si>
  <si>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</si>
  <si>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</si>
  <si>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</si>
  <si>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</si>
  <si>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</si>
  <si>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</si>
  <si>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</si>
  <si>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</si>
  <si>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</si>
  <si>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</si>
  <si>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</si>
  <si>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</si>
  <si>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</si>
  <si>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</si>
  <si>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</si>
  <si>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</si>
  <si>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</si>
  <si>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</si>
  <si>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</si>
  <si>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</si>
  <si>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</si>
  <si>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</si>
  <si>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</si>
  <si>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</si>
  <si>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</si>
  <si>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</si>
  <si>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</si>
  <si>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</si>
  <si>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</si>
  <si>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</si>
  <si>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</si>
  <si>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</si>
  <si>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</si>
  <si>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</si>
  <si>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</si>
  <si>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</si>
  <si>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</si>
  <si>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</si>
  <si>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</si>
  <si>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</si>
  <si>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</si>
  <si>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</si>
  <si>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</si>
  <si>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</si>
  <si>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</si>
  <si>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</si>
  <si>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</si>
  <si>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</si>
  <si>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</si>
  <si>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</si>
  <si>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</si>
  <si>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</si>
  <si>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</si>
  <si>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</si>
  <si>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</si>
  <si>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</si>
  <si>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</si>
  <si>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</si>
  <si>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</si>
  <si>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</si>
  <si>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</si>
  <si>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</si>
  <si>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</si>
  <si>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</si>
  <si>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</si>
  <si>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</si>
  <si>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</si>
  <si>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</si>
  <si>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</si>
  <si>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</si>
  <si>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</si>
  <si>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</si>
  <si>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</si>
  <si>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</si>
  <si>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</si>
  <si>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</si>
  <si>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</si>
  <si>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</si>
  <si>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</si>
  <si>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</si>
  <si>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</si>
  <si>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</si>
  <si>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</si>
  <si>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</si>
  <si>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</si>
  <si>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</si>
  <si>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</si>
  <si>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</si>
  <si>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</si>
  <si>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</si>
  <si>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</si>
  <si>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</si>
  <si>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</si>
  <si>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</si>
  <si>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</si>
  <si>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</si>
  <si>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</si>
  <si>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</si>
  <si>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</si>
  <si>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</si>
  <si>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</si>
  <si>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</si>
  <si>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</si>
  <si>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</si>
  <si>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</si>
  <si>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</si>
  <si>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</si>
  <si>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</si>
  <si>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</si>
  <si>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</si>
  <si>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</si>
  <si>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</si>
  <si>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</si>
  <si>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</si>
  <si>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</si>
  <si>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</si>
  <si>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</si>
  <si>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</si>
  <si>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</si>
  <si>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</si>
  <si>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</si>
  <si>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</si>
  <si>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</si>
  <si>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</si>
  <si>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</si>
  <si>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</si>
  <si>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</si>
  <si>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</si>
  <si>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</si>
  <si>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</si>
  <si>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</si>
  <si>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</si>
  <si>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</si>
  <si>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</si>
  <si>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</si>
  <si>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</si>
  <si>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</si>
  <si>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</si>
  <si>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</si>
  <si>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</si>
  <si>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</si>
  <si>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</si>
  <si>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</si>
  <si>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</si>
  <si>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</si>
  <si>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</si>
  <si>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</si>
  <si>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</si>
  <si>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</si>
  <si>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</si>
  <si>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</si>
  <si>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</si>
  <si>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</si>
  <si>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</si>
  <si>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</si>
  <si>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</si>
  <si>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</si>
  <si>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</si>
  <si>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</si>
  <si>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</si>
  <si>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</si>
  <si>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</si>
  <si>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</si>
  <si>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</si>
  <si>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</si>
  <si>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</si>
  <si>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</si>
  <si>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</si>
  <si>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</si>
  <si>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</si>
  <si>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</si>
  <si>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</si>
  <si>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</si>
  <si>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</si>
  <si>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</si>
  <si>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</si>
  <si>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</si>
  <si>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</si>
  <si>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</si>
  <si>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</si>
  <si>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</si>
  <si>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</si>
  <si>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</si>
  <si>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</si>
  <si>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</si>
  <si>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</si>
  <si>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</si>
  <si>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</si>
  <si>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</si>
  <si>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</si>
  <si>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</si>
  <si>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</si>
  <si>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</si>
  <si>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</si>
  <si>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</si>
  <si>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</si>
  <si>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</si>
  <si>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</si>
  <si>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</si>
  <si>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</si>
  <si>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</si>
  <si>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</si>
  <si>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</si>
  <si>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</si>
  <si>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</si>
  <si>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</si>
  <si>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</si>
  <si>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</si>
  <si>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</si>
  <si>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</si>
  <si>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</si>
  <si>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</si>
  <si>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</si>
  <si>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</si>
  <si>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</si>
  <si>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</si>
  <si>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</si>
  <si>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</si>
  <si>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</si>
  <si>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</si>
  <si>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</si>
  <si>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</si>
  <si>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</si>
  <si>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</si>
  <si>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</si>
  <si>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</si>
  <si>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</si>
  <si>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</si>
  <si>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</si>
  <si>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</si>
  <si>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</si>
  <si>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</si>
  <si>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</si>
  <si>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</si>
  <si>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</si>
  <si>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</si>
  <si>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</si>
  <si>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</si>
  <si>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</si>
  <si>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</si>
  <si>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</si>
  <si>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</si>
  <si>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</si>
  <si>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</si>
  <si>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</si>
  <si>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</si>
  <si>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</si>
  <si>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</si>
  <si>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</si>
  <si>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</si>
  <si>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</si>
  <si>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</si>
  <si>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</si>
  <si>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</si>
  <si>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</si>
  <si>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</si>
  <si>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</si>
  <si>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</si>
  <si>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</si>
  <si>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</si>
  <si>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</si>
  <si>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</si>
  <si>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</si>
  <si>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</si>
  <si>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</si>
  <si>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</si>
  <si>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</si>
  <si>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</si>
  <si>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</si>
  <si>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</si>
  <si>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</si>
  <si>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</si>
  <si>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</si>
  <si>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</si>
  <si>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</si>
  <si>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</si>
  <si>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</si>
  <si>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</si>
  <si>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</si>
  <si>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</si>
  <si>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</si>
  <si>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</si>
  <si>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</si>
  <si>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</si>
  <si>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</si>
  <si>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</si>
  <si>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</si>
  <si>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</si>
  <si>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</si>
  <si>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</si>
  <si>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</si>
  <si>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</si>
  <si>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</si>
  <si>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</si>
  <si>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</si>
  <si>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</si>
  <si>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</si>
  <si>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</si>
  <si>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</si>
  <si>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</si>
  <si>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</si>
  <si>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</si>
  <si>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</si>
  <si>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</si>
  <si>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</si>
  <si>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</si>
  <si>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</si>
  <si>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</si>
  <si>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</si>
  <si>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</si>
  <si>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</si>
  <si>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</si>
  <si>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</si>
  <si>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</si>
  <si>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</si>
  <si>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</si>
  <si>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</si>
  <si>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</si>
  <si>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</si>
  <si>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</si>
  <si>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</si>
  <si>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</si>
  <si>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</si>
  <si>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</si>
  <si>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</si>
  <si>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</si>
  <si>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</si>
  <si>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</si>
  <si>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</si>
  <si>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</si>
  <si>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</si>
  <si>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</si>
  <si>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</si>
  <si>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</si>
  <si>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</si>
  <si>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</si>
  <si>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</si>
  <si>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</si>
  <si>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</si>
  <si>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</si>
  <si>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</si>
  <si>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</si>
  <si>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</si>
  <si>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</si>
  <si>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</si>
  <si>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</si>
  <si>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</si>
  <si>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</si>
  <si>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</si>
  <si>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</si>
  <si>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</si>
  <si>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</si>
  <si>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</si>
  <si>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</si>
  <si>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</si>
  <si>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</si>
  <si>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</si>
  <si>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</si>
  <si>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</si>
  <si>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</si>
  <si>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</si>
  <si>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</si>
  <si>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</si>
  <si>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</si>
  <si>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</si>
  <si>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</si>
  <si>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</si>
  <si>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</si>
  <si>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</si>
  <si>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</si>
  <si>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</si>
  <si>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</si>
  <si>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</si>
  <si>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</si>
  <si>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</si>
  <si>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</si>
  <si>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</si>
  <si>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</si>
  <si>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</si>
  <si>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</si>
  <si>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</si>
  <si>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</si>
  <si>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</si>
  <si>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</si>
  <si>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</si>
  <si>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</si>
  <si>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</si>
  <si>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</si>
  <si>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</si>
  <si>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</si>
  <si>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</si>
  <si>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</si>
  <si>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</si>
  <si>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</si>
  <si>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</si>
  <si>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</si>
  <si>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</si>
  <si>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</si>
  <si>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</si>
  <si>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</si>
  <si>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</si>
  <si>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</si>
  <si>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</si>
  <si>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</si>
  <si>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</si>
  <si>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</si>
  <si>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</si>
  <si>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</si>
  <si>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</si>
  <si>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</si>
  <si>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</si>
  <si>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</si>
  <si>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</si>
  <si>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</si>
  <si>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</si>
  <si>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</si>
  <si>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</si>
  <si>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</si>
  <si>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</si>
  <si>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</si>
  <si>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</si>
  <si>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</si>
  <si>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</si>
  <si>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</si>
  <si>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</si>
  <si>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</si>
  <si>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</si>
  <si>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</si>
  <si>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</si>
  <si>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</si>
  <si>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</si>
  <si>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</si>
  <si>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</si>
  <si>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</si>
  <si>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</si>
  <si>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</si>
  <si>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</si>
  <si>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</si>
  <si>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</si>
  <si>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</si>
  <si>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</si>
  <si>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</si>
  <si>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</si>
  <si>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</si>
  <si>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</si>
  <si>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</si>
  <si>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</si>
  <si>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</si>
  <si>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</si>
  <si>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</si>
  <si>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</si>
  <si>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</si>
  <si>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</si>
  <si>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</si>
  <si>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</si>
  <si>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</si>
  <si>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</si>
  <si>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</si>
  <si>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</si>
  <si>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</si>
  <si>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</si>
  <si>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</si>
  <si>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</si>
  <si>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</si>
  <si>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</si>
  <si>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</si>
  <si>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</si>
  <si>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</si>
  <si>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</si>
  <si>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</si>
  <si>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</si>
  <si>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</si>
  <si>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</si>
  <si>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</si>
  <si>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</si>
  <si>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</si>
  <si>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</si>
  <si>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</si>
  <si>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</si>
  <si>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</si>
  <si>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</si>
  <si>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</si>
  <si>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</si>
  <si>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</si>
  <si>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</si>
  <si>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</si>
  <si>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</si>
  <si>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</si>
  <si>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</si>
  <si>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</si>
  <si>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</si>
  <si>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</si>
  <si>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</si>
  <si>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</si>
  <si>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</si>
  <si>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</si>
  <si>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</si>
  <si>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</si>
  <si>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</si>
  <si>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</si>
  <si>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</si>
  <si>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</si>
  <si>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</si>
  <si>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</si>
  <si>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</si>
  <si>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</si>
  <si>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</si>
  <si>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</si>
  <si>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</si>
  <si>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</si>
  <si>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</si>
  <si>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</si>
  <si>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</si>
  <si>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</si>
  <si>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</si>
  <si>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</si>
  <si>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</si>
  <si>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</si>
  <si>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</si>
  <si>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</si>
  <si>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</si>
  <si>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</si>
  <si>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</si>
  <si>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</si>
  <si>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</si>
  <si>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</si>
  <si>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</si>
  <si>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</si>
  <si>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</si>
  <si>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</si>
  <si>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</si>
  <si>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</si>
  <si>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</si>
  <si>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</si>
  <si>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</si>
  <si>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</si>
  <si>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</si>
  <si>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</si>
  <si>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</si>
  <si>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</si>
  <si>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</si>
  <si>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</si>
  <si>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</si>
  <si>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</si>
  <si>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</si>
  <si>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</si>
  <si>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</si>
  <si>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</si>
  <si>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</si>
  <si>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</si>
  <si>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</si>
  <si>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</si>
  <si>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</si>
  <si>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</si>
  <si>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</si>
  <si>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</si>
  <si>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</si>
  <si>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</si>
  <si>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</si>
  <si>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</si>
  <si>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</si>
  <si>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</si>
  <si>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</si>
  <si>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</si>
  <si>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</si>
  <si>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</si>
  <si>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</si>
  <si>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</si>
  <si>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</si>
  <si>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</si>
  <si>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</si>
  <si>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</si>
  <si>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</si>
  <si>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</si>
  <si>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</si>
  <si>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</si>
  <si>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</si>
  <si>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</si>
  <si>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</si>
  <si>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</si>
  <si>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</si>
  <si>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</si>
  <si>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</si>
  <si>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</si>
  <si>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</si>
  <si>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</si>
  <si>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</si>
  <si>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</si>
  <si>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</si>
  <si>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</si>
  <si>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</si>
  <si>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</si>
  <si>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</si>
  <si>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</si>
  <si>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</si>
  <si>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</si>
  <si>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</si>
  <si>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</si>
  <si>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</si>
  <si>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</si>
  <si>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</si>
  <si>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</si>
  <si>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</si>
  <si>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</si>
  <si>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</si>
  <si>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</si>
  <si>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</si>
  <si>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</si>
  <si>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</si>
  <si>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</si>
  <si>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</si>
  <si>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</si>
  <si>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</si>
  <si>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</si>
  <si>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</si>
  <si>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</si>
  <si>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</si>
  <si>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</si>
  <si>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</si>
  <si>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</si>
  <si>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</si>
  <si>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</si>
  <si>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</si>
  <si>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</si>
  <si>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</si>
  <si>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</si>
  <si>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</si>
  <si>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</si>
  <si>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</si>
  <si>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</si>
  <si>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</si>
  <si>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</si>
  <si>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</si>
  <si>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</si>
  <si>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</si>
  <si>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</si>
  <si>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</si>
  <si>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</si>
  <si>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</si>
  <si>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</si>
  <si>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</si>
  <si>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</si>
  <si>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</si>
  <si>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</si>
  <si>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</si>
  <si>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</si>
  <si>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</si>
  <si>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</si>
  <si>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</si>
  <si>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</si>
  <si>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</si>
  <si>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</si>
  <si>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</si>
  <si>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</si>
  <si>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</si>
  <si>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</si>
  <si>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</si>
  <si>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</si>
  <si>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</si>
  <si>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</si>
  <si>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</si>
  <si>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</si>
  <si>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</si>
  <si>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</si>
  <si>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</si>
  <si>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</si>
  <si>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</si>
  <si>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</si>
  <si>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</si>
  <si>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</si>
  <si>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</si>
  <si>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</si>
  <si>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</si>
  <si>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</si>
  <si>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</si>
  <si>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</si>
  <si>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</si>
  <si>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</si>
  <si>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</si>
  <si>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</si>
  <si>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</si>
  <si>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</si>
  <si>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</si>
  <si>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</si>
  <si>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</si>
  <si>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</si>
  <si>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</si>
  <si>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</si>
  <si>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</si>
  <si>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</si>
  <si>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</si>
  <si>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</si>
  <si>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</si>
  <si>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</si>
  <si>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</si>
  <si>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</si>
  <si>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</si>
  <si>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</si>
  <si>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</si>
  <si>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</si>
  <si>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</si>
  <si>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</si>
  <si>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</si>
  <si>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</si>
  <si>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</si>
  <si>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</si>
  <si>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</si>
  <si>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</si>
  <si>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</si>
  <si>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</si>
  <si>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</si>
  <si>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</si>
  <si>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</si>
  <si>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</si>
  <si>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</si>
  <si>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</si>
  <si>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</si>
  <si>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</si>
  <si>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</si>
  <si>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</si>
  <si>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</si>
  <si>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</si>
  <si>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</si>
  <si>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</si>
  <si>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</si>
  <si>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</si>
  <si>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</si>
  <si>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</si>
  <si>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</si>
  <si>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</si>
  <si>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</si>
  <si>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</si>
  <si>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</si>
  <si>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</si>
  <si>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</si>
  <si>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</si>
  <si>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</si>
  <si>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</si>
  <si>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</si>
  <si>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</si>
  <si>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</si>
  <si>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</si>
  <si>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</si>
  <si>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</si>
  <si>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</si>
  <si>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</si>
  <si>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</si>
  <si>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</si>
  <si>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</si>
  <si>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</si>
  <si>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</si>
  <si>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</si>
  <si>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</si>
  <si>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</si>
  <si>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</si>
  <si>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</si>
  <si>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</si>
  <si>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</si>
  <si>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</si>
  <si>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</si>
  <si>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</si>
  <si>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</si>
  <si>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</si>
  <si>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</si>
  <si>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</si>
  <si>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</si>
  <si>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</si>
  <si>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</si>
  <si>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</si>
  <si>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</si>
  <si>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</si>
  <si>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</si>
  <si>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</si>
  <si>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</si>
  <si>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</si>
  <si>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</si>
  <si>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</si>
  <si>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</si>
  <si>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</si>
  <si>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</si>
  <si>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</si>
  <si>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</si>
  <si>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</si>
  <si>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</si>
  <si>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</si>
  <si>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</si>
  <si>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</si>
  <si>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</si>
  <si>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</si>
  <si>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</si>
  <si>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</si>
  <si>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</si>
  <si>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</si>
  <si>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</si>
  <si>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</si>
  <si>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</si>
  <si>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</si>
  <si>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</si>
  <si>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</si>
  <si>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</si>
  <si>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</si>
  <si>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</si>
  <si>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</si>
  <si>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</si>
  <si>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</si>
  <si>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</si>
  <si>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</si>
  <si>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</si>
  <si>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</si>
  <si>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</si>
  <si>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</si>
  <si>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</si>
  <si>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</si>
  <si>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</si>
  <si>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</si>
  <si>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</si>
  <si>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</si>
  <si>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</si>
  <si>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</si>
  <si>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</si>
  <si>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</si>
  <si>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</si>
  <si>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</si>
  <si>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</si>
  <si>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</si>
  <si>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</si>
  <si>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</si>
  <si>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</si>
  <si>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</si>
  <si>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</si>
  <si>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</si>
  <si>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</si>
  <si>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</si>
  <si>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</si>
  <si>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</si>
  <si>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</si>
  <si>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</si>
  <si>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</si>
  <si>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</si>
  <si>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</si>
  <si>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</si>
  <si>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</si>
  <si>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</si>
  <si>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</si>
  <si>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</si>
  <si>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</si>
  <si>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</si>
  <si>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</si>
  <si>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</si>
  <si>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</si>
  <si>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</si>
  <si>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</si>
  <si>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</si>
  <si>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</si>
  <si>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</si>
  <si>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</si>
  <si>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</si>
  <si>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</si>
  <si>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</si>
  <si>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</si>
  <si>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</si>
  <si>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</si>
  <si>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</si>
  <si>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</si>
  <si>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</si>
  <si>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</si>
  <si>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</si>
  <si>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</si>
  <si>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</si>
  <si>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</si>
  <si>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</si>
  <si>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</si>
  <si>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</si>
  <si>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</si>
  <si>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</si>
  <si>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</si>
  <si>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</si>
  <si>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</si>
  <si>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</si>
  <si>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</si>
  <si>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</si>
  <si>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</si>
  <si>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</si>
  <si>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</si>
  <si>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</si>
  <si>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</si>
  <si>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</si>
  <si>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</si>
  <si>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</si>
  <si>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</si>
  <si>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</si>
  <si>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</si>
  <si>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</si>
  <si>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</si>
  <si>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</si>
  <si>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</si>
  <si>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</si>
  <si>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</si>
  <si>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</si>
  <si>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</si>
  <si>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</si>
  <si>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</si>
  <si>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</si>
  <si>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</si>
  <si>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</si>
  <si>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</si>
  <si>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</si>
  <si>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</si>
  <si>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</si>
  <si>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</si>
  <si>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</si>
  <si>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</si>
  <si>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</si>
  <si>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</si>
  <si>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</si>
  <si>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</si>
  <si>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</si>
  <si>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</si>
  <si>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</si>
  <si>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</si>
  <si>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</si>
  <si>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</si>
  <si>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</si>
  <si>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</si>
  <si>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</si>
  <si>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</si>
  <si>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</si>
  <si>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</si>
  <si>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</si>
  <si>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</si>
  <si>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</si>
  <si>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</si>
  <si>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</si>
  <si>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</si>
  <si>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</si>
  <si>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</si>
  <si>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</si>
  <si>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</si>
  <si>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</si>
  <si>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</si>
  <si>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</si>
  <si>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</si>
  <si>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</si>
  <si>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</si>
  <si>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</si>
  <si>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</si>
  <si>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</si>
  <si>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</si>
  <si>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</si>
  <si>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</si>
  <si>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</si>
  <si>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</si>
  <si>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</si>
  <si>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</si>
  <si>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</si>
  <si>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</si>
  <si>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</si>
  <si>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</si>
  <si>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</si>
  <si>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</si>
  <si>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</si>
  <si>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</si>
  <si>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</si>
  <si>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</si>
  <si>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</si>
  <si>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</si>
  <si>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</si>
  <si>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</si>
  <si>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</si>
  <si>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</si>
  <si>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</si>
  <si>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</si>
  <si>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</si>
  <si>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</si>
  <si>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</si>
  <si>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</si>
  <si>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</si>
  <si>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</si>
  <si>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</si>
  <si>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</si>
  <si>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</si>
  <si>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</si>
  <si>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</si>
  <si>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</si>
  <si>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</si>
  <si>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</si>
  <si>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</si>
  <si>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</si>
  <si>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</si>
  <si>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</si>
  <si>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</si>
  <si>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</si>
  <si>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</si>
  <si>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</si>
  <si>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</si>
  <si>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</si>
  <si>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</si>
  <si>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</si>
  <si>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</si>
  <si>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</si>
  <si>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</si>
  <si>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</si>
  <si>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</si>
  <si>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</si>
  <si>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</si>
  <si>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</si>
  <si>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</si>
  <si>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</si>
  <si>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</si>
  <si>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</si>
  <si>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</si>
  <si>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</si>
  <si>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</si>
  <si>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</si>
  <si>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</si>
  <si>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</si>
  <si>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</si>
  <si>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</si>
  <si>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</si>
  <si>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</si>
  <si>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</si>
  <si>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</si>
  <si>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</si>
  <si>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</si>
  <si>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</si>
  <si>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</si>
  <si>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</si>
  <si>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</si>
  <si>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</si>
  <si>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</si>
  <si>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</si>
  <si>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</si>
  <si>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</si>
  <si>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</si>
  <si>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</si>
  <si>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</si>
  <si>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</si>
  <si>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</si>
  <si>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</si>
  <si>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</si>
  <si>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</si>
  <si>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</si>
  <si>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</si>
  <si>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</si>
  <si>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</si>
  <si>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</si>
  <si>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</si>
  <si>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</si>
  <si>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</si>
  <si>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</si>
  <si>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</si>
  <si>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</si>
  <si>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</si>
  <si>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</si>
  <si>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</si>
  <si>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</si>
  <si>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</si>
  <si>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</si>
  <si>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</si>
  <si>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</si>
  <si>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</si>
  <si>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</si>
  <si>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</si>
  <si>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</si>
  <si>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</si>
  <si>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</si>
  <si>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</si>
  <si>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</si>
  <si>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</si>
  <si>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</si>
  <si>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</si>
  <si>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</si>
  <si>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</si>
  <si>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</si>
  <si>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</si>
  <si>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</si>
  <si>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</si>
  <si>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</si>
  <si>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</si>
  <si>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</si>
  <si>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</si>
  <si>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</si>
  <si>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</si>
  <si>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</si>
  <si>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</si>
  <si>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</si>
  <si>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</si>
  <si>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</si>
  <si>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</si>
  <si>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</si>
  <si>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</si>
  <si>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</si>
  <si>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</si>
  <si>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</si>
  <si>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</si>
  <si>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</si>
  <si>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</si>
  <si>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</si>
  <si>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</si>
  <si>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</si>
  <si>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</si>
  <si>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</si>
  <si>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</si>
  <si>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</si>
  <si>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</si>
  <si>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</si>
  <si>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</si>
  <si>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</si>
  <si>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</si>
  <si>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</si>
  <si>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</si>
  <si>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</si>
  <si>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</si>
  <si>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</si>
  <si>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</si>
  <si>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</si>
  <si>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</si>
  <si>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</si>
  <si>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</si>
  <si>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</si>
  <si>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</si>
  <si>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</si>
  <si>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</si>
  <si>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</si>
  <si>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</si>
  <si>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</si>
  <si>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</si>
  <si>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</si>
  <si>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</si>
  <si>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</si>
  <si>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</si>
  <si>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</si>
  <si>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</si>
  <si>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</si>
  <si>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</si>
  <si>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</si>
  <si>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</si>
  <si>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</si>
  <si>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</si>
  <si>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</si>
  <si>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</si>
  <si>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</si>
  <si>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</si>
  <si>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</si>
  <si>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</si>
  <si>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</si>
  <si>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</si>
  <si>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</si>
  <si>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</si>
  <si>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</si>
  <si>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</si>
  <si>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</si>
  <si>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</si>
  <si>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</si>
  <si>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</si>
  <si>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</si>
  <si>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</si>
  <si>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</si>
  <si>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</si>
  <si>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</si>
  <si>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</si>
  <si>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</si>
  <si>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</si>
  <si>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</si>
  <si>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</si>
  <si>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</si>
  <si>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</si>
  <si>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</si>
  <si>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</si>
  <si>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</si>
  <si>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</si>
  <si>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</si>
  <si>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</si>
  <si>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</si>
  <si>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</si>
  <si>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</si>
  <si>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</si>
  <si>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</si>
  <si>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</si>
  <si>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</si>
  <si>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</si>
  <si>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</si>
  <si>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</si>
  <si>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</si>
  <si>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</si>
  <si>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</si>
  <si>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</si>
  <si>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</si>
  <si>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</si>
  <si>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</si>
  <si>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</si>
  <si>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</si>
  <si>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</si>
  <si>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</si>
  <si>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</si>
  <si>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</si>
  <si>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</si>
  <si>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</si>
  <si>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</si>
  <si>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</si>
  <si>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</si>
  <si>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</si>
  <si>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</si>
  <si>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</si>
  <si>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</si>
  <si>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</si>
  <si>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</si>
  <si>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</si>
  <si>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</si>
  <si>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</si>
  <si>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</si>
  <si>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</si>
  <si>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</si>
  <si>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</si>
  <si>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</si>
  <si>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</si>
  <si>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</si>
  <si>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</si>
  <si>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</si>
  <si>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</si>
  <si>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</si>
  <si>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</si>
  <si>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</si>
  <si>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</si>
  <si>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</si>
  <si>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</si>
  <si>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</si>
  <si>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</si>
  <si>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</si>
  <si>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</si>
  <si>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</si>
  <si>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</si>
  <si>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</si>
  <si>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</si>
  <si>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</si>
  <si>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</si>
  <si>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</si>
  <si>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</si>
  <si>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</si>
  <si>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</si>
  <si>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</si>
  <si>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</si>
  <si>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</si>
  <si>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</si>
  <si>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</si>
  <si>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</si>
  <si>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</si>
  <si>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</si>
  <si>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</si>
  <si>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</si>
  <si>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</si>
  <si>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</si>
  <si>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</si>
  <si>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</si>
  <si>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</si>
  <si>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</si>
  <si>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</si>
  <si>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</si>
  <si>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</si>
  <si>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</si>
  <si>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</si>
  <si>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</si>
  <si>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</si>
  <si>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</si>
  <si>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</si>
  <si>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</si>
  <si>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</si>
  <si>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</si>
  <si>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</si>
  <si>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</si>
  <si>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</si>
  <si>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</si>
  <si>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</si>
  <si>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</si>
  <si>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</si>
  <si>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</si>
  <si>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</si>
  <si>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</si>
  <si>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</si>
  <si>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</si>
  <si>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</si>
  <si>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</si>
  <si>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</si>
  <si>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</si>
  <si>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</si>
  <si>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</si>
  <si>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</si>
  <si>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</si>
  <si>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</si>
  <si>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</si>
  <si>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</si>
  <si>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</si>
  <si>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</si>
  <si>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</si>
  <si>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</si>
  <si>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</si>
  <si>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</si>
  <si>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</si>
  <si>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</si>
  <si>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</si>
  <si>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</si>
  <si>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</si>
  <si>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</si>
  <si>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</si>
  <si>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</si>
  <si>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</si>
  <si>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</si>
  <si>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</si>
  <si>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</si>
  <si>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</si>
  <si>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</si>
  <si>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</si>
  <si>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</si>
  <si>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</si>
  <si>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</si>
  <si>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</si>
  <si>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</si>
  <si>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</si>
  <si>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</si>
  <si>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</si>
  <si>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</si>
  <si>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</si>
  <si>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</si>
  <si>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</si>
  <si>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</si>
  <si>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</si>
  <si>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</si>
  <si>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</si>
  <si>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</si>
  <si>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</si>
  <si>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</si>
  <si>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</si>
  <si>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</si>
  <si>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</si>
  <si>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</si>
  <si>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</si>
  <si>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</si>
  <si>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</si>
  <si>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</si>
  <si>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</si>
  <si>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</si>
  <si>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</si>
  <si>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</si>
  <si>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</si>
  <si>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</si>
  <si>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</si>
  <si>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</si>
  <si>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</si>
  <si>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</si>
  <si>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</si>
  <si>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</si>
  <si>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</si>
  <si>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</si>
  <si>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</si>
  <si>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</si>
  <si>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</si>
  <si>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</si>
  <si>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</si>
  <si>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</si>
  <si>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</si>
  <si>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</si>
  <si>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</si>
  <si>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</si>
  <si>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</si>
  <si>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</si>
  <si>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</si>
  <si>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</si>
  <si>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</si>
  <si>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</si>
  <si>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</si>
  <si>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</si>
  <si>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</si>
  <si>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</si>
  <si>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</si>
  <si>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</si>
  <si>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</si>
  <si>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</si>
  <si>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</si>
  <si>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</si>
  <si>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</si>
  <si>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</si>
  <si>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</si>
  <si>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</si>
  <si>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</si>
  <si>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</si>
  <si>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</si>
  <si>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</si>
  <si>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</si>
  <si>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</si>
  <si>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</si>
  <si>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</si>
  <si>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</si>
  <si>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</si>
  <si>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</si>
  <si>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</si>
  <si>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</si>
  <si>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</si>
  <si>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</si>
  <si>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</si>
  <si>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</si>
  <si>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</si>
  <si>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</si>
  <si>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</si>
  <si>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</si>
  <si>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</si>
  <si>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</si>
  <si>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</si>
  <si>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</si>
  <si>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</si>
  <si>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</si>
  <si>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</si>
  <si>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</si>
  <si>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</si>
  <si>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</si>
  <si>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</si>
  <si>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</si>
  <si>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</si>
  <si>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</si>
  <si>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</si>
  <si>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</si>
  <si>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</si>
  <si>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</si>
  <si>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</si>
  <si>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</si>
  <si>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</si>
  <si>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</si>
  <si>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</si>
  <si>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</si>
  <si>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</si>
  <si>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</si>
  <si>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</si>
  <si>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</si>
  <si>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</si>
  <si>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</si>
  <si>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</si>
  <si>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</si>
  <si>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</si>
  <si>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</si>
  <si>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</si>
  <si>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</si>
  <si>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</si>
  <si>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</si>
  <si>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</si>
  <si>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</si>
  <si>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</si>
  <si>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</si>
  <si>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</si>
  <si>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</si>
  <si>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</si>
  <si>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</si>
  <si>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</si>
  <si>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</si>
  <si>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</si>
  <si>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</si>
  <si>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</si>
  <si>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</si>
  <si>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</si>
  <si>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</si>
  <si>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</si>
  <si>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</si>
  <si>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</si>
  <si>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</si>
  <si>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</si>
  <si>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</si>
  <si>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</si>
  <si>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</si>
  <si>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</si>
  <si>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</si>
  <si>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</si>
  <si>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</si>
  <si>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</si>
  <si>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</si>
  <si>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</si>
  <si>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</si>
  <si>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</si>
  <si>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</si>
  <si>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</si>
  <si>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</si>
  <si>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</si>
  <si>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</si>
  <si>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</si>
  <si>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</si>
  <si>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</si>
  <si>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</si>
  <si>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</si>
  <si>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</si>
  <si>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</si>
  <si>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</si>
  <si>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</si>
  <si>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</si>
  <si>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</si>
  <si>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</si>
  <si>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</si>
  <si>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</si>
  <si>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</si>
  <si>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</si>
  <si>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</si>
  <si>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</si>
  <si>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</si>
  <si>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</si>
  <si>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</si>
  <si>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</si>
  <si>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</si>
  <si>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</si>
  <si>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</si>
  <si>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</si>
  <si>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</si>
  <si>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</si>
  <si>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</si>
  <si>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</si>
  <si>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</si>
  <si>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</si>
  <si>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</si>
  <si>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</si>
  <si>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</si>
  <si>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</si>
  <si>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</si>
  <si>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</si>
  <si>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</si>
  <si>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</si>
  <si>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</si>
  <si>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</si>
  <si>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</si>
  <si>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</si>
  <si>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</si>
  <si>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</si>
  <si>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</si>
  <si>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</si>
  <si>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</si>
  <si>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</si>
  <si>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</si>
  <si>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</si>
  <si>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</si>
  <si>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</si>
  <si>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</si>
  <si>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</si>
  <si>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</si>
  <si>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</si>
  <si>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</si>
  <si>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</si>
  <si>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</si>
  <si>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</si>
  <si>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</si>
  <si>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</si>
  <si>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</si>
  <si>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</si>
  <si>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</si>
  <si>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</si>
  <si>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</si>
  <si>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</si>
  <si>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</si>
  <si>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</si>
  <si>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</si>
  <si>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</si>
  <si>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</si>
  <si>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</si>
  <si>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</si>
  <si>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</si>
  <si>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</si>
  <si>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</si>
  <si>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</si>
  <si>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</si>
  <si>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</si>
  <si>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</si>
  <si>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</si>
  <si>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</si>
  <si>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</si>
  <si>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</si>
  <si>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</si>
  <si>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</si>
  <si>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</si>
  <si>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</si>
  <si>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</si>
  <si>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</si>
  <si>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</si>
  <si>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</si>
  <si>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</si>
  <si>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</si>
  <si>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</si>
  <si>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</si>
  <si>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</si>
  <si>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</si>
  <si>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</si>
  <si>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</si>
  <si>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</si>
  <si>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</si>
  <si>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</si>
  <si>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</si>
  <si>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</si>
  <si>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</si>
  <si>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</si>
  <si>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</si>
  <si>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</si>
  <si>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</si>
  <si>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</si>
  <si>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</si>
  <si>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</si>
  <si>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</si>
  <si>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</si>
  <si>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</si>
  <si>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</si>
  <si>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</si>
  <si>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</si>
  <si>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</si>
  <si>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</si>
  <si>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</si>
  <si>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</si>
  <si>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</si>
  <si>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</si>
  <si>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</si>
  <si>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</si>
  <si>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</si>
  <si>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</si>
  <si>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</si>
  <si>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</si>
  <si>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</si>
  <si>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</si>
  <si>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</si>
  <si>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</si>
  <si>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</si>
  <si>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</si>
  <si>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</si>
  <si>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</si>
  <si>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</si>
  <si>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</si>
  <si>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</si>
  <si>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</si>
  <si>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</si>
  <si>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</si>
  <si>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</si>
  <si>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</si>
  <si>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</si>
  <si>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</si>
  <si>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</si>
  <si>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</si>
  <si>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</si>
  <si>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</si>
  <si>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</si>
  <si>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</si>
  <si>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</si>
  <si>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</si>
  <si>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</si>
  <si>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</si>
  <si>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</si>
  <si>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</si>
  <si>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</si>
  <si>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</si>
  <si>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</si>
  <si>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</si>
  <si>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</si>
  <si>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</si>
  <si>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</si>
  <si>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</si>
  <si>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</si>
  <si>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</si>
  <si>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</si>
  <si>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</si>
  <si>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</si>
  <si>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</si>
  <si>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</si>
  <si>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</si>
  <si>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</si>
  <si>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</si>
  <si>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</si>
  <si>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</si>
  <si>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</si>
  <si>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</si>
  <si>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</si>
  <si>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</si>
  <si>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</si>
  <si>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</si>
  <si>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</si>
  <si>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</si>
  <si>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</si>
  <si>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</si>
  <si>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</si>
  <si>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</si>
  <si>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</si>
  <si>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</si>
  <si>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</si>
  <si>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</si>
  <si>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</si>
  <si>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</si>
  <si>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</si>
  <si>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</si>
  <si>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</si>
  <si>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</si>
  <si>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</si>
  <si>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</si>
  <si>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</si>
  <si>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</si>
  <si>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</si>
  <si>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</si>
  <si>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</si>
  <si>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</si>
  <si>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</si>
  <si>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</si>
  <si>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</si>
  <si>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</si>
  <si>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</si>
  <si>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</si>
  <si>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</si>
  <si>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</si>
  <si>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</si>
  <si>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</si>
  <si>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</si>
  <si>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</si>
  <si>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</si>
  <si>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</si>
  <si>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</si>
  <si>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</si>
  <si>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</si>
  <si>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</si>
  <si>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</si>
  <si>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</si>
  <si>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</si>
  <si>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</si>
  <si>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</si>
  <si>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</si>
  <si>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</si>
  <si>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</si>
  <si>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</si>
  <si>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</si>
  <si>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</si>
  <si>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</si>
  <si>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</si>
  <si>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</si>
  <si>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</si>
  <si>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</si>
  <si>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</si>
  <si>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</si>
  <si>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</si>
  <si>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</si>
  <si>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</si>
  <si>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</si>
  <si>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</si>
  <si>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</si>
  <si>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</si>
  <si>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</si>
  <si>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</si>
  <si>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</si>
  <si>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</si>
  <si>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</si>
  <si>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</si>
  <si>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</si>
  <si>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</si>
  <si>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</si>
  <si>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</si>
  <si>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</si>
  <si>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</si>
  <si>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</si>
  <si>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</si>
  <si>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</si>
  <si>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</si>
  <si>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</si>
  <si>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</si>
  <si>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</si>
  <si>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</si>
  <si>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</si>
  <si>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</si>
  <si>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</si>
  <si>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</si>
  <si>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</si>
  <si>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</si>
  <si>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</si>
  <si>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</si>
  <si>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</si>
  <si>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</si>
  <si>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</si>
  <si>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</si>
  <si>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</si>
  <si>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</si>
  <si>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</si>
  <si>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</si>
  <si>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</si>
  <si>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</si>
  <si>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</si>
  <si>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</si>
  <si>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</si>
  <si>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</si>
  <si>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</si>
  <si>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</si>
  <si>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</si>
  <si>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</si>
  <si>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</si>
  <si>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</si>
  <si>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</si>
  <si>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</si>
  <si>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</si>
  <si>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</si>
  <si>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</si>
  <si>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</si>
  <si>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</si>
  <si>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</si>
  <si>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</si>
  <si>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</si>
  <si>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</si>
  <si>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</si>
  <si>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</si>
  <si>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</si>
  <si>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</si>
  <si>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</si>
  <si>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</si>
  <si>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</si>
  <si>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</si>
  <si>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</si>
  <si>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</si>
  <si>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</si>
  <si>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</si>
  <si>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</si>
  <si>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</si>
  <si>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</si>
  <si>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</si>
  <si>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</si>
  <si>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</si>
  <si>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</si>
  <si>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</si>
  <si>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</si>
  <si>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</si>
  <si>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</si>
  <si>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</si>
  <si>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</si>
  <si>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</si>
  <si>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</si>
  <si>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</si>
  <si>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</si>
  <si>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</si>
  <si>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</si>
  <si>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</si>
  <si>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</si>
  <si>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</si>
  <si>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</si>
  <si>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</si>
  <si>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</si>
  <si>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</si>
  <si>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</si>
  <si>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</si>
  <si>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</si>
  <si>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</si>
  <si>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</si>
  <si>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</si>
  <si>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</si>
  <si>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</si>
  <si>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</si>
  <si>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</si>
  <si>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</si>
  <si>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</si>
  <si>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</si>
  <si>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</si>
  <si>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</si>
  <si>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</si>
  <si>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</si>
  <si>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</si>
  <si>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</si>
  <si>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</si>
  <si>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</si>
  <si>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</si>
  <si>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</si>
  <si>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</si>
  <si>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</si>
  <si>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</si>
  <si>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</si>
  <si>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</si>
  <si>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</si>
  <si>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</si>
  <si>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</si>
  <si>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</si>
  <si>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</si>
  <si>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</si>
  <si>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</si>
  <si>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</si>
  <si>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</si>
  <si>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</si>
  <si>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</si>
  <si>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</si>
  <si>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</si>
  <si>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</si>
  <si>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</si>
  <si>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</si>
  <si>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</si>
  <si>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</si>
  <si>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</si>
  <si>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</si>
  <si>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</si>
  <si>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</si>
  <si>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</si>
  <si>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</si>
  <si>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</si>
  <si>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</si>
  <si>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</si>
  <si>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</si>
  <si>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</si>
  <si>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</si>
  <si>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</si>
  <si>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</si>
  <si>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</si>
  <si>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</si>
  <si>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</si>
  <si>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</si>
  <si>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</si>
  <si>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</si>
  <si>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</si>
  <si>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</si>
  <si>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</si>
  <si>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</si>
  <si>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</si>
  <si>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</si>
  <si>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</si>
  <si>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</si>
  <si>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</si>
  <si>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</si>
  <si>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</si>
  <si>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</si>
  <si>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</si>
  <si>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</si>
  <si>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</si>
  <si>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</si>
  <si>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</si>
  <si>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</si>
  <si>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</si>
  <si>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</si>
  <si>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</si>
  <si>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</si>
  <si>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</si>
  <si>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</si>
  <si>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</si>
  <si>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</si>
  <si>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</si>
  <si>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</si>
  <si>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</si>
  <si>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</si>
  <si>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</si>
  <si>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</si>
  <si>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</si>
  <si>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</si>
  <si>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</si>
  <si>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</si>
  <si>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</si>
  <si>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</si>
  <si>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</si>
  <si>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</si>
  <si>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</si>
  <si>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</si>
  <si>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</si>
  <si>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</si>
  <si>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</si>
  <si>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</si>
  <si>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</si>
  <si>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</si>
  <si>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</si>
  <si>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</si>
  <si>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</si>
  <si>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</si>
  <si>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</si>
  <si>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</si>
  <si>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</si>
  <si>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</si>
  <si>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</si>
  <si>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</si>
  <si>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</si>
  <si>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</si>
  <si>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</si>
  <si>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</si>
  <si>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</si>
  <si>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</si>
  <si>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</si>
  <si>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</si>
  <si>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</si>
  <si>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</si>
  <si>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</si>
  <si>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</si>
  <si>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</si>
  <si>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</si>
  <si>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</si>
  <si>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</si>
  <si>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</si>
  <si>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</si>
  <si>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</si>
  <si>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</si>
  <si>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</si>
  <si>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</si>
  <si>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</si>
  <si>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</si>
  <si>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</si>
  <si>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</si>
  <si>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</si>
  <si>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</si>
  <si>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</si>
  <si>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</si>
  <si>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</si>
  <si>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</si>
  <si>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</si>
  <si>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</si>
  <si>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</si>
  <si>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</si>
  <si>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</si>
  <si>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</si>
  <si>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</si>
  <si>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</si>
  <si>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</si>
  <si>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</si>
  <si>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</si>
  <si>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</si>
  <si>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</si>
  <si>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</si>
  <si>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</si>
  <si>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</si>
  <si>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</si>
  <si>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</si>
  <si>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</si>
  <si>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</si>
  <si>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</si>
  <si>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</si>
  <si>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</si>
  <si>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</si>
  <si>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</si>
  <si>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</si>
  <si>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</si>
  <si>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</si>
  <si>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</si>
  <si>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</si>
  <si>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</si>
  <si>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</si>
  <si>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</si>
  <si>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</si>
  <si>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</si>
  <si>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</si>
  <si>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</si>
  <si>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</si>
  <si>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</si>
  <si>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</si>
  <si>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</si>
  <si>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</si>
  <si>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</si>
  <si>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</si>
  <si>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</si>
  <si>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</si>
  <si>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</si>
  <si>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</si>
  <si>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</si>
  <si>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</si>
  <si>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</si>
  <si>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</si>
  <si>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</si>
  <si>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</si>
  <si>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</si>
  <si>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</si>
  <si>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</si>
  <si>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</si>
  <si>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</si>
  <si>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</si>
  <si>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</si>
  <si>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</si>
  <si>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</si>
  <si>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</si>
  <si>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</si>
  <si>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</si>
  <si>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</si>
  <si>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</si>
  <si>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</si>
  <si>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</si>
  <si>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</si>
  <si>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</si>
  <si>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</si>
  <si>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</si>
  <si>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</si>
  <si>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</si>
  <si>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</si>
  <si>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</si>
  <si>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</si>
  <si>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</si>
  <si>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</si>
  <si>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</si>
  <si>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</si>
  <si>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</si>
  <si>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</si>
  <si>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</si>
  <si>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</si>
  <si>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</si>
  <si>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</si>
  <si>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</si>
  <si>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</si>
  <si>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</si>
  <si>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</si>
  <si>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</si>
  <si>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</si>
  <si>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</si>
  <si>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</si>
  <si>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</si>
  <si>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</si>
  <si>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</si>
  <si>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</si>
  <si>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</si>
  <si>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</si>
  <si>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</si>
  <si>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</si>
  <si>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</si>
  <si>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</si>
  <si>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</si>
  <si>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</si>
  <si>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</si>
  <si>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</si>
  <si>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</si>
  <si>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</si>
  <si>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</si>
  <si>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</si>
  <si>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</si>
  <si>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</si>
  <si>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</si>
  <si>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</si>
  <si>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</si>
  <si>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</si>
  <si>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</si>
  <si>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</si>
  <si>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</si>
  <si>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</si>
  <si>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</si>
  <si>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</si>
  <si>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</si>
  <si>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</si>
  <si>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</si>
  <si>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</si>
  <si>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</si>
  <si>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</si>
  <si>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</si>
  <si>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</si>
  <si>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</si>
  <si>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</si>
  <si>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</si>
  <si>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</si>
  <si>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</si>
  <si>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</si>
  <si>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</si>
  <si>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</si>
  <si>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</si>
  <si>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</si>
  <si>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</si>
  <si>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</si>
  <si>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</si>
  <si>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</si>
  <si>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</si>
  <si>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</si>
  <si>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</si>
  <si>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</si>
  <si>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</si>
  <si>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</si>
  <si>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</si>
  <si>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</si>
  <si>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</si>
  <si>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</si>
  <si>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</si>
  <si>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</si>
  <si>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</si>
  <si>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</si>
  <si>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</si>
  <si>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</si>
  <si>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</si>
  <si>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</si>
  <si>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</si>
  <si>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</si>
  <si>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</si>
  <si>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</si>
  <si>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</si>
  <si>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</si>
  <si>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</si>
  <si>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</si>
  <si>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</si>
  <si>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</si>
  <si>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</si>
  <si>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</si>
  <si>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</si>
  <si>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</si>
  <si>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</si>
  <si>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</si>
  <si>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</si>
  <si>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</si>
  <si>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</si>
  <si>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</si>
  <si>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</si>
  <si>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</si>
  <si>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</si>
  <si>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</si>
  <si>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</si>
  <si>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</si>
  <si>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</si>
  <si>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</si>
  <si>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</si>
  <si>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</si>
  <si>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</si>
  <si>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</si>
  <si>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</si>
  <si>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</si>
  <si>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</si>
  <si>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</si>
  <si>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</si>
  <si>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</si>
  <si>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</si>
  <si>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</si>
  <si>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</si>
  <si>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</si>
  <si>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</si>
  <si>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</si>
  <si>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</si>
  <si>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</si>
  <si>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</si>
  <si>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</si>
  <si>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</si>
  <si>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</si>
  <si>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</si>
  <si>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</si>
  <si>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</si>
  <si>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</si>
  <si>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</si>
  <si>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</si>
  <si>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</si>
  <si>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</si>
  <si>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</si>
  <si>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</si>
  <si>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</si>
  <si>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</si>
  <si>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</si>
  <si>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</si>
  <si>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</si>
  <si>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</si>
  <si>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</si>
  <si>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</si>
  <si>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</si>
  <si>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</si>
  <si>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</si>
  <si>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</si>
  <si>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</si>
  <si>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</si>
  <si>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</si>
  <si>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</si>
  <si>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</si>
  <si>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</si>
  <si>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</si>
  <si>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</si>
  <si>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</si>
  <si>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</si>
  <si>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</si>
  <si>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</si>
  <si>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</si>
  <si>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</si>
  <si>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</si>
  <si>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</si>
  <si>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</si>
  <si>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</si>
  <si>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</si>
  <si>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</si>
  <si>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</si>
  <si>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</si>
  <si>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</si>
  <si>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</si>
  <si>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</si>
  <si>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</si>
  <si>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</si>
  <si>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</si>
  <si>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</si>
  <si>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</si>
  <si>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</si>
  <si>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</si>
  <si>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</si>
  <si>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</si>
  <si>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</si>
  <si>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</si>
  <si>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</si>
  <si>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</si>
  <si>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</si>
  <si>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</si>
  <si>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</si>
  <si>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</si>
  <si>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</si>
  <si>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</si>
  <si>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</si>
  <si>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</si>
  <si>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</si>
  <si>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</si>
  <si>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</si>
  <si>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</si>
  <si>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</si>
  <si>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</si>
  <si>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</si>
  <si>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</si>
  <si>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</si>
  <si>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</si>
  <si>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</si>
  <si>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</si>
  <si>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</si>
  <si>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</si>
  <si>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</si>
  <si>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</si>
  <si>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</si>
  <si>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</si>
  <si>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</si>
  <si>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</si>
  <si>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</si>
  <si>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</si>
  <si>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</si>
  <si>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</si>
  <si>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</si>
  <si>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</si>
  <si>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</si>
  <si>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</si>
  <si>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</si>
  <si>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</si>
  <si>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</si>
  <si>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</si>
  <si>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</si>
  <si>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</si>
  <si>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</si>
  <si>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</si>
  <si>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</si>
  <si>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</si>
  <si>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</si>
  <si>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</si>
  <si>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</si>
  <si>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</si>
  <si>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</si>
  <si>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</si>
  <si>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</si>
  <si>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</si>
  <si>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</si>
  <si>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</si>
  <si>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</si>
  <si>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</si>
  <si>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</si>
  <si>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</si>
  <si>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</si>
  <si>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</si>
  <si>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</si>
  <si>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</si>
  <si>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</si>
  <si>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</si>
  <si>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</si>
  <si>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</si>
  <si>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</si>
  <si>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</si>
  <si>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</si>
  <si>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</si>
  <si>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</si>
  <si>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</si>
  <si>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</si>
  <si>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</si>
  <si>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</si>
  <si>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</si>
  <si>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</si>
  <si>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</si>
  <si>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</si>
  <si>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</si>
  <si>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</si>
  <si>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</si>
  <si>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</si>
  <si>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</si>
  <si>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</si>
  <si>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</si>
  <si>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</si>
  <si>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</si>
  <si>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</si>
  <si>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</si>
  <si>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</si>
  <si>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</si>
  <si>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</si>
  <si>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</si>
  <si>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</si>
  <si>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</si>
  <si>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</si>
  <si>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</si>
  <si>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</si>
  <si>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</si>
  <si>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</si>
  <si>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</si>
  <si>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</si>
  <si>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</si>
  <si>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</si>
  <si>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</si>
  <si>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</si>
  <si>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</si>
  <si>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</si>
  <si>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</si>
  <si>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</si>
  <si>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</si>
  <si>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</si>
  <si>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</si>
  <si>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</si>
  <si>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</si>
  <si>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</si>
  <si>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</si>
  <si>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</si>
  <si>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</si>
  <si>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</si>
  <si>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</si>
  <si>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</si>
  <si>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</si>
  <si>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</si>
  <si>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</si>
  <si>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</si>
  <si>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</si>
  <si>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</si>
  <si>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</si>
  <si>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</si>
  <si>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</si>
  <si>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</si>
  <si>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</si>
  <si>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</si>
  <si>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</si>
  <si>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</si>
  <si>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</si>
  <si>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</si>
  <si>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</si>
  <si>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</si>
  <si>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</si>
  <si>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</si>
  <si>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</si>
  <si>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</si>
  <si>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</si>
  <si>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</si>
  <si>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</si>
  <si>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</si>
  <si>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</si>
  <si>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</si>
  <si>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</si>
  <si>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</si>
  <si>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</si>
  <si>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</si>
  <si>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</si>
  <si>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</si>
  <si>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</si>
  <si>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</si>
  <si>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</si>
  <si>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</si>
  <si>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</si>
  <si>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</si>
  <si>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</si>
  <si>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</si>
  <si>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</si>
  <si>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</si>
  <si>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</si>
  <si>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</si>
  <si>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</si>
  <si>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</si>
  <si>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</si>
  <si>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</si>
  <si>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</si>
  <si>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</si>
  <si>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</si>
  <si>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</si>
  <si>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</si>
  <si>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</si>
  <si>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</si>
  <si>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</si>
  <si>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</si>
  <si>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</si>
  <si>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</si>
  <si>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</si>
  <si>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</si>
  <si>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</si>
  <si>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</si>
  <si>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</si>
  <si>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</si>
  <si>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</si>
  <si>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</si>
  <si>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</si>
  <si>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</si>
  <si>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</si>
  <si>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</si>
  <si>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</si>
  <si>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</si>
  <si>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</si>
  <si>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</si>
  <si>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</si>
  <si>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</si>
  <si>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</si>
  <si>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</si>
  <si>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</si>
  <si>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</si>
  <si>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</si>
  <si>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</si>
  <si>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</si>
  <si>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</si>
  <si>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</si>
  <si>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</si>
  <si>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</si>
  <si>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</si>
  <si>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</si>
  <si>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</si>
  <si>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</si>
  <si>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</si>
  <si>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</si>
  <si>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</si>
  <si>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</si>
  <si>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</si>
  <si>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</si>
  <si>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</si>
  <si>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</si>
  <si>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</si>
  <si>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</si>
  <si>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</si>
  <si>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</si>
  <si>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</si>
  <si>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</si>
  <si>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</si>
  <si>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</si>
  <si>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</si>
  <si>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</si>
  <si>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</si>
  <si>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</si>
  <si>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</si>
  <si>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</si>
  <si>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</si>
  <si>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</si>
  <si>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</si>
  <si>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</si>
  <si>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</si>
  <si>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</si>
  <si>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</si>
  <si>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</si>
  <si>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</si>
  <si>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</si>
  <si>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</si>
  <si>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</si>
  <si>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</si>
  <si>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</si>
  <si>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</si>
  <si>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</si>
  <si>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</si>
  <si>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</si>
  <si>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</si>
  <si>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</si>
  <si>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</si>
  <si>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</si>
  <si>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</si>
  <si>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</si>
  <si>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</si>
  <si>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</si>
  <si>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</si>
  <si>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</si>
  <si>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</si>
  <si>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</si>
  <si>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</si>
  <si>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</si>
  <si>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</si>
  <si>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</si>
  <si>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</si>
  <si>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</si>
  <si>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</si>
  <si>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</si>
  <si>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</si>
  <si>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</si>
  <si>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</si>
  <si>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</si>
  <si>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</si>
  <si>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</si>
  <si>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</si>
  <si>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</si>
  <si>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</si>
  <si>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</si>
  <si>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</si>
  <si>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</si>
  <si>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</si>
  <si>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</si>
  <si>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</si>
  <si>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</si>
  <si>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</si>
  <si>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</si>
  <si>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</si>
  <si>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</si>
  <si>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</si>
  <si>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</si>
  <si>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</si>
  <si>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</si>
  <si>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</si>
  <si>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</si>
  <si>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</si>
  <si>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</si>
  <si>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</si>
  <si>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</si>
  <si>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</si>
  <si>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</si>
  <si>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</si>
  <si>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</si>
  <si>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</si>
  <si>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</si>
  <si>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</si>
  <si>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</si>
  <si>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</si>
  <si>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</si>
  <si>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</si>
  <si>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</si>
  <si>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</si>
  <si>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</si>
  <si>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</si>
  <si>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</si>
  <si>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</si>
  <si>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</si>
  <si>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</si>
  <si>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</si>
  <si>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</si>
  <si>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</si>
  <si>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</si>
  <si>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</si>
  <si>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</si>
  <si>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</si>
  <si>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</si>
  <si>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</si>
  <si>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</si>
  <si>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</si>
  <si>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</si>
  <si>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</si>
  <si>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</si>
  <si>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</si>
  <si>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</si>
  <si>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</si>
  <si>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</si>
  <si>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</si>
  <si>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</si>
  <si>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</si>
  <si>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</si>
  <si>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</si>
  <si>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</si>
  <si>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</si>
  <si>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</si>
  <si>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</si>
  <si>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</si>
  <si>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</si>
  <si>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</si>
  <si>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</si>
  <si>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</si>
  <si>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</si>
  <si>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</si>
  <si>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</si>
  <si>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</si>
  <si>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</si>
  <si>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</si>
  <si>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</si>
  <si>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</si>
  <si>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</si>
  <si>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</si>
  <si>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</si>
  <si>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</si>
  <si>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</si>
  <si>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</si>
  <si>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</si>
  <si>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</si>
  <si>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</si>
  <si>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</si>
  <si>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</si>
  <si>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</si>
  <si>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</si>
  <si>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</si>
  <si>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</si>
  <si>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</si>
  <si>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</si>
  <si>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</si>
  <si>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</si>
  <si>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</si>
  <si>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</si>
  <si>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</si>
  <si>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</si>
  <si>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</si>
  <si>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</si>
  <si>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</si>
  <si>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</si>
  <si>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</si>
  <si>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</si>
  <si>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</si>
  <si>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</si>
  <si>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</si>
  <si>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</si>
  <si>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</si>
  <si>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</si>
  <si>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</si>
  <si>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</si>
  <si>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</si>
  <si>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</si>
  <si>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</si>
  <si>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</si>
  <si>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</si>
  <si>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</si>
  <si>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</si>
  <si>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</si>
  <si>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</si>
  <si>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</si>
  <si>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</si>
  <si>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</si>
  <si>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</si>
  <si>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</si>
  <si>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</si>
  <si>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</si>
  <si>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</si>
  <si>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</si>
  <si>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</si>
  <si>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</si>
  <si>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</si>
  <si>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</si>
  <si>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</si>
  <si>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</si>
  <si>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</si>
  <si>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</si>
  <si>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</si>
  <si>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</si>
  <si>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</si>
  <si>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</si>
  <si>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</si>
  <si>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</si>
  <si>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</si>
  <si>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</si>
  <si>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</si>
  <si>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</si>
  <si>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</si>
  <si>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</si>
  <si>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</si>
  <si>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</si>
  <si>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</si>
  <si>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</si>
  <si>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</si>
  <si>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</si>
  <si>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</si>
  <si>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</si>
  <si>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</si>
  <si>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</si>
  <si>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</si>
  <si>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</si>
  <si>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</si>
  <si>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</si>
  <si>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</si>
  <si>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</si>
  <si>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</si>
  <si>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</si>
  <si>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</si>
  <si>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</si>
  <si>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</si>
  <si>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</si>
  <si>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</si>
  <si>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</si>
  <si>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</si>
  <si>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</si>
  <si>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</si>
  <si>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</si>
  <si>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</si>
  <si>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</si>
  <si>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</si>
  <si>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</si>
  <si>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</si>
  <si>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</si>
  <si>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</si>
  <si>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</si>
  <si>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</si>
  <si>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</si>
  <si>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</si>
  <si>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</si>
  <si>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</si>
  <si>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</si>
  <si>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</si>
  <si>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</si>
  <si>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</si>
  <si>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</si>
  <si>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</si>
  <si>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</si>
  <si>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</si>
  <si>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</si>
  <si>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</si>
  <si>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</si>
  <si>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</si>
  <si>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</si>
  <si>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</si>
  <si>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</si>
  <si>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</si>
  <si>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</si>
  <si>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</si>
  <si>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</si>
  <si>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</si>
  <si>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</si>
  <si>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</si>
  <si>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</si>
  <si>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</si>
  <si>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</si>
  <si>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</si>
  <si>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</si>
  <si>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</si>
  <si>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</si>
  <si>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</si>
  <si>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</si>
  <si>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</si>
  <si>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</si>
  <si>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</si>
  <si>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</si>
  <si>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</si>
  <si>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</si>
  <si>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</si>
  <si>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</si>
  <si>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</si>
  <si>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</si>
  <si>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</si>
  <si>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</si>
  <si>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</si>
  <si>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</si>
  <si>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</si>
  <si>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</si>
  <si>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</si>
  <si>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</si>
  <si>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</si>
  <si>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</si>
  <si>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</si>
  <si>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</si>
  <si>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</si>
  <si>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</si>
  <si>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</si>
  <si>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</si>
  <si>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</si>
  <si>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</si>
  <si>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</si>
  <si>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</si>
  <si>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</si>
  <si>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</si>
  <si>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</si>
  <si>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</si>
  <si>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</si>
  <si>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</si>
  <si>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</si>
  <si>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</si>
  <si>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</si>
  <si>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</si>
  <si>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</si>
  <si>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</si>
  <si>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</si>
  <si>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</si>
  <si>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</si>
  <si>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</si>
  <si>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</si>
  <si>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</si>
  <si>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</si>
  <si>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</si>
  <si>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</si>
  <si>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</si>
  <si>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</si>
  <si>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</si>
  <si>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</si>
  <si>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</si>
  <si>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</si>
  <si>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</si>
  <si>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</si>
  <si>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</si>
  <si>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</si>
  <si>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</si>
  <si>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</si>
  <si>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</si>
  <si>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</si>
  <si>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</si>
  <si>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</si>
  <si>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</si>
  <si>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</si>
  <si>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</si>
  <si>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</si>
  <si>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</si>
  <si>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</si>
  <si>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</si>
  <si>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</si>
  <si>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</si>
  <si>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</si>
  <si>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</si>
  <si>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</si>
  <si>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</si>
  <si>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</si>
  <si>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</si>
  <si>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</si>
  <si>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</si>
  <si>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</si>
  <si>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</si>
  <si>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</si>
  <si>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</si>
  <si>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</si>
  <si>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</si>
  <si>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</si>
  <si>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</si>
  <si>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</si>
  <si>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</si>
  <si>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</si>
  <si>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</si>
  <si>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</si>
  <si>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</si>
  <si>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</si>
  <si>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</si>
  <si>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</si>
  <si>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</si>
  <si>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</si>
  <si>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</si>
  <si>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</si>
  <si>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</si>
  <si>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</si>
  <si>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</si>
  <si>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</si>
  <si>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</si>
  <si>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</si>
  <si>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</si>
  <si>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</si>
  <si>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</si>
  <si>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</si>
  <si>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</si>
  <si>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</si>
  <si>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</si>
  <si>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</si>
  <si>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</si>
  <si>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</si>
  <si>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</si>
  <si>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</si>
  <si>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</si>
  <si>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</si>
  <si>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</si>
  <si>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</si>
  <si>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</si>
  <si>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</si>
  <si>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</si>
  <si>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</si>
  <si>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</si>
  <si>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</si>
  <si>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</si>
  <si>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</si>
  <si>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</si>
  <si>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</si>
  <si>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</si>
  <si>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</si>
  <si>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</si>
  <si>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</si>
  <si>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</si>
  <si>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</si>
  <si>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</si>
  <si>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</si>
  <si>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</si>
  <si>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</si>
  <si>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</si>
  <si>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</si>
  <si>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</si>
  <si>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</si>
  <si>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</si>
  <si>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</si>
  <si>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</si>
  <si>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</si>
  <si>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</si>
  <si>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</si>
  <si>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</si>
  <si>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</si>
  <si>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</si>
  <si>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</si>
  <si>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</si>
  <si>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</si>
  <si>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</si>
  <si>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</si>
  <si>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</si>
  <si>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</si>
  <si>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</si>
  <si>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</si>
  <si>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</si>
  <si>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</si>
  <si>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</si>
  <si>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</si>
  <si>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</si>
  <si>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</si>
  <si>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</si>
  <si>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</si>
  <si>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</si>
  <si>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</si>
  <si>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</si>
  <si>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</si>
  <si>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</si>
  <si>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</si>
  <si>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</si>
  <si>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</si>
  <si>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</si>
  <si>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</si>
  <si>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</si>
  <si>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</si>
  <si>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</si>
  <si>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</si>
  <si>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</si>
  <si>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</si>
  <si>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</si>
  <si>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</si>
  <si>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</si>
  <si>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</si>
  <si>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</si>
  <si>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</si>
  <si>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</si>
  <si>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</si>
  <si>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</si>
  <si>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</si>
  <si>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</si>
  <si>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</si>
  <si>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</si>
  <si>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</si>
  <si>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</si>
  <si>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</si>
  <si>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</si>
  <si>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</si>
  <si>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</si>
  <si>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</si>
  <si>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</si>
  <si>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</si>
  <si>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</si>
  <si>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</si>
  <si>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</si>
  <si>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</si>
  <si>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</si>
  <si>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</si>
  <si>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</si>
  <si>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</si>
  <si>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</si>
  <si>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</si>
  <si>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</si>
  <si>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</si>
  <si>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</si>
  <si>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</si>
  <si>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</si>
  <si>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</si>
  <si>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</si>
  <si>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</si>
  <si>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</si>
  <si>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</si>
  <si>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</si>
  <si>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</si>
  <si>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</si>
  <si>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</si>
  <si>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</si>
  <si>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</si>
  <si>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</si>
  <si>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</si>
  <si>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</si>
  <si>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</si>
  <si>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</si>
  <si>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</si>
  <si>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</si>
  <si>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</si>
  <si>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</si>
  <si>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</si>
  <si>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</si>
  <si>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</si>
  <si>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</si>
  <si>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</si>
  <si>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</si>
  <si>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</si>
  <si>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</si>
  <si>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</si>
  <si>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</si>
  <si>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</si>
  <si>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</si>
  <si>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</si>
  <si>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</si>
  <si>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</si>
  <si>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</si>
  <si>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</si>
  <si>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</si>
  <si>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</si>
  <si>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</si>
  <si>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</si>
  <si>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</si>
  <si>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</si>
  <si>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</si>
  <si>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</si>
  <si>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</si>
  <si>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</si>
  <si>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</si>
  <si>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</si>
  <si>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</si>
  <si>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</si>
  <si>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</si>
  <si>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</si>
  <si>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</si>
  <si>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</si>
  <si>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</si>
  <si>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</si>
  <si>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</si>
  <si>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</si>
  <si>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</si>
  <si>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</si>
  <si>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</si>
  <si>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</si>
  <si>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</si>
  <si>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</si>
  <si>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</si>
  <si>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</si>
  <si>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</si>
  <si>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</si>
  <si>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</si>
  <si>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</si>
  <si>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</si>
  <si>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</si>
  <si>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</si>
  <si>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</si>
  <si>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</si>
  <si>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</si>
  <si>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</si>
  <si>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</si>
  <si>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</si>
  <si>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</si>
  <si>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</si>
  <si>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</si>
  <si>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</si>
  <si>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</si>
  <si>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</si>
  <si>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</si>
  <si>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</si>
  <si>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</si>
  <si>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</si>
  <si>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</si>
  <si>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</si>
  <si>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</si>
  <si>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</si>
  <si>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</si>
  <si>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</si>
  <si>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</si>
  <si>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</si>
  <si>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</si>
  <si>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</si>
  <si>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</si>
  <si>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</si>
  <si>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</si>
  <si>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</si>
  <si>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</si>
  <si>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</si>
  <si>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</si>
  <si>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</si>
  <si>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</si>
  <si>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</si>
  <si>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</si>
  <si>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</si>
  <si>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</si>
  <si>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</si>
  <si>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</si>
  <si>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</si>
  <si>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</si>
  <si>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</si>
  <si>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</si>
  <si>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</si>
  <si>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</si>
  <si>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</si>
  <si>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</si>
  <si>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</si>
  <si>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</si>
  <si>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</si>
  <si>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</si>
  <si>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</si>
  <si>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</si>
  <si>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</si>
  <si>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</si>
  <si>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</si>
  <si>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</si>
  <si>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</si>
  <si>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</si>
  <si>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</si>
  <si>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</si>
  <si>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</si>
  <si>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</si>
  <si>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</si>
  <si>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</si>
  <si>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</si>
  <si>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</si>
  <si>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</si>
  <si>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</si>
  <si>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</si>
  <si>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</si>
  <si>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</si>
  <si>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</si>
  <si>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</si>
  <si>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</si>
  <si>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</si>
  <si>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</si>
  <si>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</si>
  <si>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</si>
  <si>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</si>
  <si>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</si>
  <si>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</si>
  <si>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</si>
  <si>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</si>
  <si>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</si>
  <si>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</si>
  <si>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</si>
  <si>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</si>
  <si>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</si>
  <si>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</si>
  <si>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</si>
  <si>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</si>
  <si>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</si>
  <si>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</si>
  <si>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</si>
  <si>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</si>
  <si>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</si>
  <si>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</si>
  <si>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</si>
  <si>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</si>
  <si>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</si>
  <si>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</si>
  <si>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</si>
  <si>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</si>
  <si>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</si>
  <si>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</si>
  <si>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</si>
  <si>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</si>
  <si>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</si>
  <si>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</si>
  <si>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</si>
  <si>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</si>
  <si>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</si>
  <si>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</si>
  <si>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</si>
  <si>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</si>
  <si>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</si>
  <si>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</si>
  <si>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</si>
  <si>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</si>
  <si>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</si>
  <si>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</si>
  <si>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</si>
  <si>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</si>
  <si>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</si>
  <si>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</si>
  <si>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</si>
  <si>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</si>
  <si>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</si>
  <si>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</si>
  <si>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</si>
  <si>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</si>
  <si>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</si>
  <si>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</si>
  <si>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</si>
  <si>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</si>
  <si>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</si>
  <si>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</si>
  <si>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</si>
  <si>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</si>
  <si>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</si>
  <si>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</si>
  <si>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</si>
  <si>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</si>
  <si>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</si>
  <si>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</si>
  <si>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</si>
  <si>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</si>
  <si>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</si>
  <si>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</si>
  <si>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</si>
  <si>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</si>
  <si>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</si>
  <si>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</si>
  <si>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</si>
  <si>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</si>
  <si>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</si>
  <si>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</si>
  <si>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</si>
  <si>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</si>
  <si>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</si>
  <si>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</si>
  <si>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</si>
  <si>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</si>
  <si>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</si>
  <si>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</si>
  <si>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</si>
  <si>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</si>
  <si>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</si>
  <si>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</si>
  <si>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</si>
  <si>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</si>
  <si>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</si>
  <si>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</si>
  <si>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</si>
  <si>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</si>
  <si>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</si>
  <si>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</si>
  <si>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</si>
  <si>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</si>
  <si>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</si>
  <si>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</si>
  <si>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</si>
  <si>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</si>
  <si>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</si>
  <si>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</si>
  <si>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</si>
  <si>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</si>
  <si>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</si>
  <si>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</si>
  <si>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</si>
  <si>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</si>
  <si>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</si>
  <si>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</si>
  <si>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</si>
  <si>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</si>
  <si>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</si>
  <si>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</si>
  <si>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</si>
  <si>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</si>
  <si>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</si>
  <si>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</si>
  <si>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</si>
  <si>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</si>
  <si>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</si>
  <si>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</si>
  <si>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</si>
  <si>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</si>
  <si>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</si>
  <si>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</si>
  <si>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</si>
  <si>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</si>
  <si>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</si>
  <si>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</si>
  <si>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</si>
  <si>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</si>
  <si>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</si>
  <si>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</si>
  <si>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</si>
  <si>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</si>
  <si>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</si>
  <si>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</si>
  <si>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</si>
  <si>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</si>
  <si>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</si>
  <si>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</si>
  <si>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</si>
  <si>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</si>
  <si>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</si>
  <si>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</si>
  <si>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</si>
  <si>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</si>
  <si>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</si>
  <si>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</si>
  <si>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</si>
  <si>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</si>
  <si>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</si>
  <si>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</si>
  <si>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</si>
  <si>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</si>
  <si>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</si>
  <si>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</si>
  <si>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</si>
  <si>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</si>
  <si>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</si>
  <si>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</si>
  <si>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</si>
  <si>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</si>
  <si>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</si>
  <si>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</si>
  <si>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</si>
  <si>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</si>
  <si>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</si>
  <si>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</si>
  <si>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</si>
  <si>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</si>
  <si>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</si>
  <si>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</si>
  <si>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</si>
  <si>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</si>
  <si>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</si>
  <si>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</si>
  <si>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</si>
  <si>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</si>
  <si>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</si>
  <si>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</si>
  <si>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</si>
  <si>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</si>
  <si>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</si>
  <si>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</si>
  <si>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</si>
  <si>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</si>
  <si>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</si>
  <si>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</si>
  <si>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</si>
  <si>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</si>
  <si>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</si>
  <si>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</si>
  <si>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</si>
  <si>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</si>
  <si>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</si>
  <si>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</si>
  <si>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</si>
  <si>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</si>
  <si>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</si>
  <si>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</si>
  <si>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</si>
  <si>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</si>
  <si>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</si>
  <si>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</si>
  <si>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</si>
  <si>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</si>
  <si>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</si>
  <si>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</si>
  <si>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</si>
  <si>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</si>
  <si>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</si>
  <si>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</si>
  <si>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</si>
  <si>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</si>
  <si>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</si>
  <si>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</si>
  <si>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</si>
  <si>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</si>
  <si>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</si>
  <si>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</si>
  <si>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</si>
  <si>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</si>
  <si>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</si>
  <si>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</si>
  <si>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</si>
  <si>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</si>
  <si>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</si>
  <si>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</si>
  <si>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</si>
  <si>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</si>
  <si>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</si>
  <si>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</si>
  <si>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</si>
  <si>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</si>
  <si>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</si>
  <si>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</si>
  <si>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</si>
  <si>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</si>
  <si>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</si>
  <si>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</si>
  <si>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</si>
  <si>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</si>
  <si>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</si>
  <si>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</si>
  <si>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</si>
  <si>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</si>
  <si>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</si>
  <si>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</si>
  <si>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</si>
  <si>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</si>
  <si>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</si>
  <si>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</si>
  <si>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</si>
  <si>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</si>
  <si>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</si>
  <si>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</si>
  <si>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</si>
  <si>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</si>
  <si>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</si>
  <si>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</si>
  <si>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</si>
  <si>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</si>
  <si>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</si>
  <si>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</si>
  <si>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</si>
  <si>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</si>
  <si>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</si>
  <si>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</si>
  <si>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</si>
  <si>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</si>
  <si>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</si>
  <si>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</si>
  <si>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</si>
  <si>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</si>
  <si>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</si>
  <si>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</si>
  <si>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</si>
  <si>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</si>
  <si>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</si>
  <si>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</si>
  <si>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</si>
  <si>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</si>
  <si>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</si>
  <si>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</si>
  <si>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</si>
  <si>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</si>
  <si>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</si>
  <si>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</si>
  <si>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</si>
  <si>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</si>
  <si>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</si>
  <si>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</si>
  <si>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</si>
  <si>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</si>
  <si>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</si>
  <si>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</si>
  <si>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</si>
  <si>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</si>
  <si>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</si>
  <si>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</si>
  <si>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</si>
  <si>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</si>
  <si>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</si>
  <si>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</si>
  <si>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</si>
  <si>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</si>
  <si>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</si>
  <si>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</si>
  <si>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</si>
  <si>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</si>
  <si>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</si>
  <si>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</si>
  <si>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</si>
  <si>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</si>
  <si>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</si>
  <si>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</si>
  <si>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</si>
  <si>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</si>
  <si>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</si>
  <si>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</si>
  <si>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</si>
  <si>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</si>
  <si>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</si>
  <si>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</si>
  <si>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</si>
  <si>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</si>
  <si>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</si>
  <si>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</si>
  <si>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</si>
  <si>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</si>
  <si>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</si>
  <si>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</si>
  <si>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</si>
  <si>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</si>
  <si>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</si>
  <si>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</si>
  <si>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</si>
  <si>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</si>
  <si>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</si>
  <si>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</si>
  <si>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</si>
  <si>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</si>
  <si>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</si>
  <si>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</si>
  <si>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</si>
  <si>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</si>
  <si>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</si>
  <si>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</si>
  <si>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</si>
  <si>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</si>
  <si>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</si>
  <si>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</si>
  <si>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</si>
  <si>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</si>
  <si>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</si>
  <si>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</si>
  <si>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</si>
  <si>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</si>
  <si>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</si>
  <si>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</si>
  <si>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</si>
  <si>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</si>
  <si>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</si>
  <si>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</si>
  <si>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</si>
  <si>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</si>
  <si>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</si>
  <si>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</si>
  <si>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</si>
  <si>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</si>
  <si>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</si>
  <si>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</si>
  <si>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</si>
  <si>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</si>
  <si>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</si>
  <si>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</si>
  <si>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</si>
  <si>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</si>
  <si>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</si>
  <si>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</si>
  <si>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</si>
  <si>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</si>
  <si>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</si>
  <si>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</si>
  <si>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</si>
  <si>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</si>
  <si>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</si>
  <si>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</si>
  <si>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</si>
  <si>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</si>
  <si>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</si>
  <si>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</si>
  <si>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</si>
  <si>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</si>
  <si>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</si>
  <si>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</si>
  <si>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</si>
  <si>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</si>
  <si>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</si>
  <si>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</si>
  <si>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</si>
  <si>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</si>
  <si>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</si>
  <si>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</si>
  <si>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</si>
  <si>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</si>
  <si>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</si>
  <si>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</si>
  <si>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</si>
  <si>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</si>
  <si>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</si>
  <si>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</si>
  <si>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</si>
  <si>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</si>
  <si>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</si>
  <si>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</si>
  <si>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</si>
  <si>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</si>
  <si>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</si>
  <si>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</si>
  <si>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</si>
  <si>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</si>
  <si>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</si>
  <si>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</si>
  <si>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</si>
  <si>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</si>
  <si>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</si>
  <si>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</si>
  <si>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</si>
  <si>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</si>
  <si>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</si>
  <si>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</si>
  <si>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</si>
  <si>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</si>
  <si>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</si>
  <si>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</si>
  <si>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</si>
  <si>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</si>
  <si>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</si>
  <si>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</si>
  <si>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</si>
  <si>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</si>
  <si>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</si>
  <si>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</si>
  <si>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</si>
  <si>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</si>
  <si>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</si>
  <si>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</si>
  <si>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</si>
  <si>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</si>
  <si>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</si>
  <si>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</si>
  <si>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</si>
  <si>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</si>
  <si>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</si>
  <si>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</si>
  <si>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</si>
  <si>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</si>
  <si>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</si>
  <si>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</si>
  <si>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</si>
  <si>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</si>
  <si>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</si>
  <si>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</si>
  <si>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</si>
  <si>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</si>
  <si>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</si>
  <si>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</si>
  <si>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</si>
  <si>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</si>
  <si>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</si>
  <si>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</si>
  <si>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</si>
  <si>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</si>
  <si>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</si>
  <si>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</si>
  <si>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</si>
  <si>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</si>
  <si>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</si>
  <si>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</si>
  <si>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</si>
  <si>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</si>
  <si>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</si>
  <si>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</si>
  <si>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</si>
  <si>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</si>
  <si>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</si>
  <si>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</si>
  <si>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</si>
  <si>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</si>
  <si>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</si>
  <si>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</si>
  <si>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</si>
  <si>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</si>
  <si>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</si>
  <si>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</si>
  <si>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</si>
  <si>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</si>
  <si>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</si>
  <si>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</si>
  <si>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</si>
  <si>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</si>
  <si>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</si>
  <si>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</si>
  <si>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</si>
  <si>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</si>
  <si>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</si>
  <si>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</si>
  <si>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</si>
  <si>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</si>
  <si>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</si>
  <si>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</si>
  <si>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</si>
  <si>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</si>
  <si>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</si>
  <si>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</si>
  <si>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</si>
  <si>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</si>
  <si>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</si>
  <si>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</si>
  <si>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</si>
  <si>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</si>
  <si>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</si>
  <si>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</si>
  <si>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</si>
  <si>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</si>
  <si>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</si>
  <si>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</si>
  <si>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</si>
  <si>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</si>
  <si>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</si>
  <si>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</si>
  <si>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</si>
  <si>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</si>
  <si>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</si>
  <si>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</si>
  <si>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</si>
  <si>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</si>
  <si>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</si>
  <si>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</si>
  <si>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</si>
  <si>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</si>
  <si>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</si>
  <si>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</si>
  <si>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</si>
  <si>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</si>
  <si>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</si>
  <si>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</si>
  <si>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</si>
  <si>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</si>
  <si>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</si>
  <si>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</si>
  <si>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</si>
  <si>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</si>
  <si>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</si>
  <si>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</si>
  <si>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</si>
  <si>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</si>
  <si>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</si>
  <si>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</si>
  <si>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</si>
  <si>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</si>
  <si>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</si>
  <si>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</si>
  <si>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</si>
  <si>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</si>
  <si>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</si>
  <si>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</si>
  <si>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</si>
  <si>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</si>
  <si>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</si>
  <si>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</si>
  <si>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</si>
  <si>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</si>
  <si>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</si>
  <si>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</si>
  <si>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</si>
  <si>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</si>
  <si>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</si>
  <si>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</si>
  <si>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</si>
  <si>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</si>
  <si>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</si>
  <si>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</si>
  <si>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</si>
  <si>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</si>
  <si>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</si>
  <si>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</si>
  <si>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</si>
  <si>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</si>
  <si>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</si>
  <si>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</si>
  <si>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</si>
  <si>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</si>
  <si>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</si>
  <si>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</si>
  <si>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</si>
  <si>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</si>
  <si>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</si>
  <si>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</si>
  <si>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</si>
  <si>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</si>
  <si>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</si>
  <si>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</si>
  <si>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</si>
  <si>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</si>
  <si>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</si>
  <si>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</si>
  <si>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</si>
  <si>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</si>
  <si>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</si>
  <si>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</si>
  <si>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</si>
  <si>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</si>
  <si>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</si>
  <si>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</si>
  <si>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</si>
  <si>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</si>
  <si>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</si>
  <si>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</si>
  <si>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</si>
  <si>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</si>
  <si>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</si>
  <si>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</si>
  <si>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</si>
  <si>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</si>
  <si>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</si>
  <si>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</si>
  <si>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</si>
  <si>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</si>
  <si>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</si>
  <si>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</si>
  <si>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</si>
  <si>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</si>
  <si>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</si>
  <si>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</si>
  <si>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</si>
  <si>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</si>
  <si>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</si>
  <si>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</si>
  <si>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</si>
  <si>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</si>
  <si>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</si>
  <si>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</si>
  <si>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</si>
  <si>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</si>
  <si>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</si>
  <si>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</si>
  <si>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</si>
  <si>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</si>
  <si>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</si>
  <si>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</si>
  <si>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</si>
  <si>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</si>
  <si>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</si>
  <si>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</si>
  <si>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</si>
  <si>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</si>
  <si>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</si>
  <si>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</si>
  <si>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</si>
  <si>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</si>
  <si>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</si>
  <si>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</si>
  <si>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</si>
  <si>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</si>
  <si>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</si>
  <si>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</si>
  <si>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</si>
  <si>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</si>
  <si>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</si>
  <si>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</si>
  <si>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</si>
  <si>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</si>
  <si>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</si>
  <si>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</si>
  <si>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</si>
  <si>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</si>
  <si>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</si>
  <si>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</si>
  <si>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</si>
  <si>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</si>
  <si>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</si>
  <si>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</si>
  <si>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</si>
  <si>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</si>
  <si>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</si>
  <si>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</si>
  <si>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</si>
  <si>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</si>
  <si>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</si>
  <si>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</si>
  <si>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</si>
  <si>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</si>
  <si>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</si>
  <si>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</si>
  <si>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</si>
  <si>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</si>
  <si>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</si>
  <si>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</si>
  <si>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</si>
  <si>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</si>
  <si>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</si>
  <si>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</si>
  <si>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</si>
  <si>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</si>
  <si>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</si>
  <si>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</si>
  <si>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</si>
  <si>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</si>
  <si>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</si>
  <si>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</si>
  <si>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</si>
  <si>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</si>
  <si>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</si>
  <si>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</si>
  <si>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</si>
  <si>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</si>
  <si>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</si>
  <si>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</si>
  <si>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</si>
  <si>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</si>
  <si>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</si>
  <si>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</si>
  <si>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</si>
  <si>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</si>
  <si>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</si>
  <si>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</si>
  <si>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</si>
  <si>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</si>
  <si>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</si>
  <si>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</si>
  <si>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</si>
  <si>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</si>
  <si>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</si>
  <si>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</si>
  <si>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</si>
  <si>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</si>
  <si>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</si>
  <si>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</si>
  <si>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</si>
  <si>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</si>
  <si>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</si>
  <si>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</si>
  <si>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</si>
  <si>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</si>
  <si>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</si>
  <si>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</si>
  <si>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</si>
  <si>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</si>
  <si>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</si>
  <si>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</si>
  <si>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</si>
  <si>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</si>
  <si>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</si>
  <si>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</si>
  <si>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</si>
  <si>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</si>
  <si>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</si>
  <si>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</si>
  <si>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</si>
  <si>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</si>
  <si>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</si>
  <si>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</si>
  <si>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</si>
  <si>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</si>
  <si>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</si>
  <si>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</si>
  <si>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</si>
  <si>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</si>
  <si>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</si>
  <si>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</si>
  <si>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</si>
  <si>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</si>
  <si>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</si>
  <si>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</si>
  <si>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</si>
  <si>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</si>
  <si>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</si>
  <si>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</si>
  <si>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</si>
  <si>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</si>
  <si>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</si>
  <si>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</si>
  <si>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</si>
  <si>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</si>
  <si>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</si>
  <si>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</si>
  <si>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</si>
  <si>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</si>
  <si>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</si>
  <si>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</si>
  <si>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</si>
  <si>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</si>
  <si>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</si>
  <si>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</si>
  <si>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</si>
  <si>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</si>
  <si>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</si>
  <si>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</si>
  <si>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</si>
  <si>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</si>
  <si>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</si>
  <si>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</si>
  <si>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</si>
  <si>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</si>
  <si>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</si>
  <si>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</si>
  <si>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</si>
  <si>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</si>
  <si>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</si>
  <si>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</si>
  <si>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</si>
  <si>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</si>
  <si>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</si>
  <si>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</si>
  <si>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</si>
  <si>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</si>
  <si>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</si>
  <si>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</si>
  <si>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</si>
  <si>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</si>
  <si>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</si>
  <si>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</si>
  <si>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</si>
  <si>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</si>
  <si>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</si>
  <si>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</si>
  <si>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</si>
  <si>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</si>
  <si>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</si>
  <si>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</si>
  <si>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</si>
  <si>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</si>
  <si>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</si>
  <si>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</si>
  <si>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</si>
  <si>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</si>
  <si>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</si>
  <si>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</si>
  <si>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</si>
  <si>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</si>
  <si>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</si>
  <si>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</si>
  <si>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</si>
  <si>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</si>
  <si>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</si>
  <si>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</si>
  <si>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</si>
  <si>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</si>
  <si>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</si>
  <si>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</si>
  <si>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</si>
  <si>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</si>
  <si>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</si>
  <si>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</si>
  <si>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</si>
  <si>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</si>
  <si>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</si>
  <si>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</si>
  <si>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</si>
  <si>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</si>
  <si>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</si>
  <si>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</si>
  <si>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</si>
  <si>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</si>
  <si>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</si>
  <si>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</si>
  <si>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</si>
  <si>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</si>
  <si>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</si>
  <si>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</si>
  <si>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</si>
  <si>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</si>
  <si>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</si>
  <si>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</si>
  <si>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</si>
  <si>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</si>
  <si>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</si>
  <si>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</si>
  <si>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</si>
  <si>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</si>
  <si>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</si>
  <si>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</si>
  <si>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</si>
  <si>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</si>
  <si>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</si>
  <si>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</si>
  <si>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</si>
  <si>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</si>
  <si>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</si>
  <si>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</si>
  <si>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</si>
  <si>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</si>
  <si>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</si>
  <si>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</si>
  <si>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</si>
  <si>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</si>
  <si>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</si>
  <si>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</si>
  <si>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</si>
  <si>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</si>
  <si>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</si>
  <si>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</si>
  <si>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</si>
  <si>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</si>
  <si>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</si>
  <si>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</si>
  <si>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</si>
  <si>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</si>
  <si>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</si>
  <si>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</si>
  <si>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</si>
  <si>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</si>
  <si>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</si>
  <si>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</si>
  <si>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</si>
  <si>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</si>
  <si>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</si>
  <si>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</si>
  <si>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</si>
  <si>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</si>
  <si>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</si>
  <si>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</si>
  <si>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</si>
  <si>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</si>
  <si>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</si>
  <si>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</si>
  <si>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</si>
  <si>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</si>
  <si>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</si>
  <si>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</si>
  <si>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</si>
  <si>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</si>
  <si>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</si>
  <si>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</si>
  <si>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</si>
  <si>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</si>
  <si>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</si>
  <si>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</si>
  <si>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</si>
  <si>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</si>
  <si>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</si>
  <si>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</si>
  <si>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</si>
  <si>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</si>
  <si>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</si>
  <si>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</si>
  <si>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</si>
  <si>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</si>
  <si>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</si>
  <si>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</si>
  <si>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</si>
  <si>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</si>
  <si>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</si>
  <si>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</si>
  <si>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</si>
  <si>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</si>
  <si>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</si>
  <si>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</si>
  <si>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</si>
  <si>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</si>
  <si>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</si>
  <si>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</si>
  <si>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</si>
  <si>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</si>
  <si>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</si>
  <si>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</si>
  <si>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</si>
  <si>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</si>
  <si>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</si>
  <si>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</si>
  <si>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</si>
  <si>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</si>
  <si>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</si>
  <si>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</si>
  <si>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</si>
  <si>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</si>
  <si>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</si>
  <si>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</si>
  <si>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</si>
  <si>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</si>
  <si>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</si>
  <si>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</si>
  <si>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</si>
  <si>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</si>
  <si>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</si>
  <si>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</si>
  <si>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</si>
  <si>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</si>
  <si>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</si>
  <si>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</si>
  <si>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</si>
  <si>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</si>
  <si>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</si>
  <si>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</si>
  <si>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</si>
  <si>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</si>
  <si>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</si>
  <si>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</si>
  <si>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</si>
  <si>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</si>
  <si>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</si>
  <si>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</si>
  <si>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</si>
  <si>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</si>
  <si>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</si>
  <si>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</si>
  <si>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</si>
  <si>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</si>
  <si>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</si>
  <si>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</si>
  <si>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</si>
  <si>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</si>
  <si>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</si>
  <si>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</si>
  <si>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</si>
  <si>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</si>
  <si>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</si>
  <si>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</si>
  <si>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</si>
  <si>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</si>
  <si>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</si>
  <si>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</si>
  <si>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</si>
  <si>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</si>
  <si>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</si>
  <si>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</si>
  <si>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</si>
  <si>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</si>
  <si>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</si>
  <si>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</si>
  <si>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</si>
  <si>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</si>
  <si>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</si>
  <si>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</si>
  <si>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</si>
  <si>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</si>
  <si>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</si>
  <si>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</si>
  <si>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</si>
  <si>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</si>
  <si>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</si>
  <si>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</si>
  <si>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</si>
  <si>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</si>
  <si>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</si>
  <si>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</si>
  <si>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</si>
  <si>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</si>
  <si>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</si>
  <si>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</si>
  <si>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</si>
  <si>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</si>
  <si>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</si>
  <si>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</si>
  <si>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</si>
  <si>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</si>
  <si>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</si>
  <si>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</si>
  <si>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</si>
  <si>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</si>
  <si>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</si>
  <si>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</si>
  <si>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</si>
  <si>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</si>
  <si>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</si>
  <si>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</si>
  <si>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</si>
  <si>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</si>
  <si>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</si>
  <si>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</si>
  <si>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</si>
  <si>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</si>
  <si>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</si>
  <si>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</si>
  <si>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</si>
  <si>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</si>
  <si>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</si>
  <si>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</si>
  <si>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</si>
  <si>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</si>
  <si>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</si>
  <si>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</si>
  <si>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</si>
  <si>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</si>
  <si>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</si>
  <si>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</si>
  <si>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</si>
  <si>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</si>
  <si>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</si>
  <si>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</si>
  <si>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</si>
  <si>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</si>
  <si>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</si>
  <si>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</si>
  <si>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</si>
  <si>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</si>
  <si>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</si>
  <si>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</si>
  <si>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</si>
  <si>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</si>
  <si>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</si>
  <si>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</si>
  <si>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</si>
  <si>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</si>
  <si>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</si>
  <si>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</si>
  <si>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</si>
  <si>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</si>
  <si>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</si>
  <si>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</si>
  <si>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</si>
  <si>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</si>
  <si>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</si>
  <si>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</si>
  <si>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</si>
  <si>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</si>
  <si>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</si>
  <si>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</si>
  <si>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</si>
  <si>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</si>
  <si>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</si>
  <si>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</si>
  <si>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</si>
  <si>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</si>
  <si>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</si>
  <si>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</si>
  <si>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</si>
  <si>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</si>
  <si>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</si>
  <si>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</si>
  <si>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</si>
  <si>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</si>
  <si>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</si>
  <si>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</si>
  <si>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</si>
  <si>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</si>
  <si>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</si>
  <si>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</si>
  <si>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</si>
  <si>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</si>
  <si>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</si>
  <si>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</si>
  <si>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</si>
  <si>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</si>
  <si>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</si>
  <si>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</si>
  <si>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</si>
  <si>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</si>
  <si>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</si>
  <si>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</si>
  <si>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</si>
  <si>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</si>
  <si>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</si>
  <si>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</si>
  <si>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</si>
  <si>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</si>
  <si>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</si>
  <si>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</si>
  <si>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</si>
  <si>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</si>
  <si>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</si>
  <si>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</si>
  <si>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</si>
  <si>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</si>
  <si>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</si>
  <si>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</si>
  <si>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</si>
  <si>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</si>
  <si>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</si>
  <si>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</si>
  <si>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</si>
  <si>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</si>
  <si>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</si>
  <si>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</si>
  <si>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</si>
  <si>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</si>
  <si>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</si>
  <si>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</si>
  <si>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</si>
  <si>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</si>
  <si>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</si>
  <si>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</si>
  <si>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</si>
  <si>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</si>
  <si>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</si>
  <si>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</si>
  <si>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</si>
  <si>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</si>
  <si>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</si>
  <si>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</si>
  <si>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</si>
  <si>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</si>
  <si>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</si>
  <si>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</si>
  <si>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</si>
  <si>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</si>
  <si>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</si>
  <si>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</si>
  <si>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</si>
  <si>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</si>
  <si>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</si>
  <si>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</si>
  <si>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</si>
  <si>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</si>
  <si>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</si>
  <si>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</si>
  <si>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</si>
  <si>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</si>
  <si>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</si>
  <si>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</si>
  <si>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</si>
  <si>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</si>
  <si>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</si>
  <si>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</si>
  <si>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</si>
  <si>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</si>
  <si>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</si>
  <si>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</si>
  <si>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</si>
  <si>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</si>
  <si>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</si>
  <si>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</si>
  <si>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</si>
  <si>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</si>
  <si>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</si>
  <si>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</si>
  <si>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</si>
  <si>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</si>
  <si>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</si>
  <si>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</si>
  <si>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</si>
  <si>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</si>
  <si>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</si>
  <si>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</si>
  <si>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</si>
  <si>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</si>
  <si>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</si>
  <si>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</si>
  <si>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</si>
  <si>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</si>
  <si>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</si>
  <si>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</si>
  <si>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</si>
  <si>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</si>
  <si>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</si>
  <si>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</si>
  <si>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</si>
  <si>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</si>
  <si>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</si>
  <si>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</si>
  <si>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</si>
  <si>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</si>
  <si>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</si>
  <si>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</si>
  <si>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</si>
  <si>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</si>
  <si>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</si>
  <si>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</si>
  <si>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</si>
  <si>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</si>
  <si>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</si>
  <si>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</si>
  <si>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</si>
  <si>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</si>
  <si>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</si>
  <si>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</si>
  <si>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</si>
  <si>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</si>
  <si>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</si>
  <si>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</si>
  <si>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</si>
  <si>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</si>
  <si>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</si>
  <si>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</si>
  <si>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</si>
  <si>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</si>
  <si>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</si>
  <si>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</si>
  <si>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</si>
  <si>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</si>
  <si>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</si>
  <si>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</si>
  <si>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</si>
  <si>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</si>
  <si>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</si>
  <si>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</si>
  <si>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</si>
  <si>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</si>
  <si>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</si>
  <si>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</si>
  <si>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</si>
  <si>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</si>
  <si>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</si>
  <si>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</si>
  <si>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</si>
  <si>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</si>
  <si>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</si>
  <si>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</si>
  <si>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</si>
  <si>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</si>
  <si>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</si>
  <si>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</si>
  <si>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</si>
  <si>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</si>
  <si>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</si>
  <si>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</si>
  <si>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</si>
  <si>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</si>
  <si>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</si>
  <si>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</si>
  <si>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</si>
  <si>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</si>
  <si>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</si>
  <si>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</si>
  <si>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</si>
  <si>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</si>
  <si>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</si>
  <si>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</si>
  <si>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</si>
  <si>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</si>
  <si>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</si>
  <si>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</si>
  <si>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</si>
  <si>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</si>
  <si>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</si>
  <si>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</si>
  <si>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</si>
  <si>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</si>
  <si>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</si>
  <si>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</si>
  <si>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</si>
  <si>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</si>
  <si>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</si>
  <si>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</si>
  <si>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</si>
  <si>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</si>
  <si>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</si>
  <si>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</si>
  <si>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</si>
  <si>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</si>
  <si>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</si>
  <si>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</si>
  <si>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</si>
  <si>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</si>
  <si>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</si>
  <si>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</si>
  <si>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</si>
  <si>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</si>
  <si>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</si>
  <si>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</si>
  <si>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</si>
  <si>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</si>
  <si>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</si>
  <si>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</si>
  <si>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</si>
  <si>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</si>
  <si>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</si>
  <si>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</si>
  <si>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</si>
  <si>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</si>
  <si>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</si>
  <si>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</si>
  <si>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</si>
  <si>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</si>
  <si>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</si>
  <si>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</si>
  <si>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</si>
  <si>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</si>
  <si>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</si>
  <si>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</si>
  <si>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</si>
  <si>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</si>
  <si>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</si>
  <si>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</si>
  <si>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</si>
  <si>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</si>
  <si>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</si>
  <si>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</si>
  <si>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</si>
  <si>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</si>
  <si>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</si>
  <si>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</si>
  <si>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</si>
  <si>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</si>
  <si>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</si>
  <si>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</si>
  <si>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</si>
  <si>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</si>
  <si>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</si>
  <si>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</si>
  <si>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</si>
  <si>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</si>
  <si>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</si>
  <si>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</si>
  <si>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</si>
  <si>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</si>
  <si>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</si>
  <si>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</si>
  <si>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</si>
  <si>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</si>
  <si>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</si>
  <si>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</si>
  <si>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</si>
  <si>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</si>
  <si>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</si>
  <si>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</si>
  <si>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</si>
  <si>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</si>
  <si>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</si>
  <si>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</si>
  <si>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</si>
  <si>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</si>
  <si>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</si>
  <si>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</si>
  <si>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</si>
  <si>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</si>
  <si>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</si>
  <si>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</si>
  <si>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</si>
  <si>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</si>
  <si>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</si>
  <si>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</si>
  <si>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</si>
  <si>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</si>
  <si>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</si>
  <si>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</si>
  <si>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</si>
  <si>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</si>
  <si>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</si>
  <si>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</si>
  <si>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</si>
  <si>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</si>
  <si>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</si>
  <si>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</si>
  <si>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</si>
  <si>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</si>
  <si>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</si>
  <si>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</si>
  <si>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</si>
  <si>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</si>
  <si>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</si>
  <si>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</si>
  <si>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</si>
  <si>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</si>
  <si>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</si>
  <si>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</si>
  <si>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</si>
  <si>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</si>
  <si>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</si>
  <si>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</si>
  <si>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</si>
  <si>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</si>
  <si>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</si>
  <si>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</si>
  <si>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</si>
  <si>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</si>
  <si>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</si>
  <si>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</si>
  <si>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</si>
  <si>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</si>
  <si>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</si>
  <si>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PCM-20251025-00000745</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</si>
  <si>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</si>
  <si>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</si>
  <si>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</si>
  <si>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</si>
  <si>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</si>
  <si>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</si>
  <si>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</si>
  <si>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PCM-20251025-00000447</t>
  </si>
  <si>
    <t>60 M</t>
  </si>
  <si>
    <t>PCM-20251025-00000511</t>
  </si>
  <si>
    <t xml:space="preserve">team at site checking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</si>
  <si>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</si>
  <si>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</si>
  <si>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</si>
  <si>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</si>
  <si>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</si>
  <si>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</si>
  <si>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PCM-20251025-00000484</t>
  </si>
  <si>
    <t xml:space="preserve">
2025-10-25 08:47:09</t>
  </si>
  <si>
    <t xml:space="preserve">Team at site connected BG </t>
  </si>
  <si>
    <t>No PCM</t>
  </si>
  <si>
    <t>Team will check after JDJZ0786 / ETA 80 Min</t>
  </si>
  <si>
    <t>PCM-20251025-00000659</t>
  </si>
  <si>
    <t>ETA 60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</si>
</sst>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1" totalsRowShown="0" headerRowDxfId="64" dataDxfId="63" headerRowBorderDxfId="61" tableBorderDxfId="62">
  <autoFilter ref="A1:L112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7" totalsRowShown="0" headerRowDxfId="48" dataDxfId="47" headerRowBorderDxfId="45" tableBorderDxfId="46" totalsRowBorderDxfId="44">
  <autoFilter ref="A1:L2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9" totalsRowShown="0" headerRowDxfId="15" dataDxfId="14" headerRowBorderDxfId="12" tableBorderDxfId="13">
  <autoFilter ref="A1:L13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K5" sqref="K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292.53817210648413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12.043183680558286</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t="str">
        <f>IFERROR(VLOOKUP(D4,DB!A:K,11,0),"")</f>
        <v/>
      </c>
      <c r="C4" s="147"/>
      <c r="D4" s="147"/>
      <c r="E4" s="169"/>
      <c r="F4" s="149"/>
      <c r="G4" s="150">
        <f ca="1">IFERROR(NOW()-F4,"")</f>
        <v>45955.48659803241</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45955.48659803241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45955.48659803241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45955.48659803241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45955.48659803241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45955.48659803241</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45955.48659803241</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45955.48659803241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45955.48659803241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45955.48659803241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45955.48659803241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45955.48659803241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45955.48659803241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45955.48659803241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45955.48659803241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45955.48659803241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45955.48659803241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45955.48659803241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45955.48659803241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45955.48659803241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45955.48659803241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45955.48659803241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45955.48659803241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45955.48659803241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45955.48659803241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45955.48659803241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45955.48659803241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45955.48659803241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45955.48659803241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45955.48659803241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45955.48659803241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45955.48659803241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45955.48659803241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45955.48659803241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45955.48659803241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45955.48659803241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45955.48659803241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45955.48659803241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45955.48659803241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45955.48659803241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45955.48659803241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45955.48659803241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45955.48659803241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45955.48659803241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45955.48659803241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45955.48659803241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45955.48659803241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45955.48659803241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45955.48659803241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45955.48659803241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45955.48659803241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45955.48659803241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45955.48659803241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45955.48659803241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45955.48659803241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45955.48659803241</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45955.48659803241</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ABF16BCE-8F71-4E07-ABFE-DBAFE76ECE88}"/>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130.48676006944879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10.990822569445299</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45955.48659803241</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45955.48659803241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45955.48659803241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45955.48659803241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45955.48659803241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45955.48659803241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45955.48659803241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45955.48659803241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45955.48659803241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45955.48659803241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45955.48659803241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45955.48659803241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45955.48659803241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45955.48659803241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45955.48659803241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45955.48659803241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45955.48659803241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45955.48659803241</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45955.48659803241</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45955.48659803241</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45955.48659803241</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45955.48659803241</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45955.48659803241</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45955.48659803241</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45955.48659803241</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45955.48659803241</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45955.48659803241</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45955.48659803241</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45955.48659803241</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45955.48659803241</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45955.48659803241</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45955.48659803241</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45955.48659803241</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45955.48659803241</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45955.48659803241</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45955.48659803241</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45955.48659803241</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45955.48659803241</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45955.48659803241</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45955.48659803241</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45955.48659803241</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45955.48659803241</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45955.48659803241</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45955.48659803241</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45955.48659803241</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45955.48659803241</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45955.48659803241</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45955.48659803241</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45955.48659803241</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45955.48659803241</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45955.48659803241</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45955.48659803241</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45955.48659803241</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45955.48659803241</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45955.48659803241</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45955.48659803241</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45955.48659803241</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45955.48659803241</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45955.48659803241</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45955.48659803241</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45955.48659803241</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45955.48659803241</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45955.48659803241</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45955.48659803241</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45955.48659803241</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45955.48659803241</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45955.48659803241</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45955.48659803241</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45955.48659803241</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45955.48659803241</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45955.48659803241</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45955.48659803241</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45955.48659803241</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45955.48659803241</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45955.48659803241</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45955.48659803241</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45955.48659803241</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45955.48659803241</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45955.48659803241</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45955.48659803241</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45955.48659803241</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45955.48659803241</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45955.48659803241</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45955.48659803241</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45955.48659803241</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45955.48659803241</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45955.48659803241</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45955.48659803241</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45955.48659803241</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45955.48659803241</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45955.48659803241</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45955.48659803241</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45955.48659803241</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45955.48659803241</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45955.48659803241</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45955.48659803241</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45955.48659803241</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45955.48659803241</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45955.48659803241</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45955.48659803241</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45955.48659803241</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45955.48659803241</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45955.48659803241</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45955.48659803241</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45955.48659803241</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45955.48659803241</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45955.48659803241</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45955.48659803241</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45955.48659803241</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45955.48659803241</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45955.48659803241</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45955.48659803241</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45955.48659803241</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45955.48659803241</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45955.48659803241</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45955.48659803241</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45955.48659803241</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45955.48659803241</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45955.48659803241</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45955.48659803241</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45955.48659803241</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45955.48659803241</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45955.48659803241</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45955.48659803241</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45955.48659803241</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45955.48659803241</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45955.48659803241</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45955.48659803241</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45955.48659803241</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45955.48659803241</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45955.48659803241</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45955.48659803241</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45955.48659803241</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45955.48659803241</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45955.48659803241</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45955.48659803241</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45955.48659803241</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45955.48659803241</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45955.48659803241</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45955.48659803241</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45955.48659803241</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45955.48659803241</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45955.48659803241</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45955.48659803241</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45955.48659803241</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45955.48659803241</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45955.48659803241</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45955.48659803241</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45955.48659803241</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45955.48659803241</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45955.48659803241</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45955.48659803241</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45955.48659803241</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45955.48659803241</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45955.48659803241</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45955.48659803241</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45955.48659803241</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45955.48659803241</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45955.48659803241</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45955.48659803241</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45955.48659803241</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45955.48659803241</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45955.48659803241</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45955.48659803241</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45955.48659803241</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45955.48659803241</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45955.48659803241</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45955.48659803241</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45955.48659803241</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45955.48659803241</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45955.48659803241</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45955.48659803241</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45955.48659803241</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45955.48659803241</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45955.48659803241</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45955.48659803241</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45955.48659803241</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45955.48659803241</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45955.48659803241</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45955.48659803241</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45955.48659803241</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45955.48659803241</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45955.48659803241</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45955.48659803241</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45955.48659803241</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45955.48659803241</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45955.48659803241</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45955.48659803241</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45955.48659803241</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45955.48659803241</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45955.48659803241</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45955.48659803241</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45955.48659803241</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45955.48659803241</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45955.48659803241</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45955.48659803241</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45955.48659803241</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45955.48659803241</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45955.48659803241</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45955.48659803241</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45955.48659803241</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45955.48659803241</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45955.48659803241</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45955.48659803241</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45955.48659803241</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45955.48659803241</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45955.48659803241</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45955.48659803241</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45955.48659803241</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45955.48659803241</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45955.48659803241</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45955.48659803241</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45955.48659803241</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45955.48659803241</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45955.48659803241</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45955.48659803241</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45955.48659803241</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45955.48659803241</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45955.48659803241</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45955.48659803241</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45955.48659803241</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45955.48659803241</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45955.48659803241</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1"/>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18758</v>
      </c>
      <c r="E2" s="18" t="s">
        <v>39087</v>
      </c>
      <c r="F2" s="20">
        <v>45955.475162037037</v>
      </c>
      <c r="G2" s="21">
        <f t="shared" ref="G2:G18" ca="1" si="0">IFERROR(NOW()-F2,"-")</f>
        <v>1.1435995373176411E-2</v>
      </c>
      <c r="H2" s="22">
        <v>45955.431157407409</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45955.48659803241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45955.48659803241</v>
      </c>
      <c r="H4" s="22"/>
      <c r="I4" s="19" t="s">
        <v>39089</v>
      </c>
      <c r="J4" s="18" t="str">
        <f>IFERROR(VLOOKUP(D4,DB!A:G,7,0),"")</f>
        <v/>
      </c>
      <c r="K4" s="46"/>
      <c r="L4" s="23" t="str">
        <f>IFERROR(VLOOKUP(D4,DB!A:I,9,0),"")</f>
        <v/>
      </c>
    </row>
    <row r="5" spans="1:13" ht="15" customHeight="1">
      <c r="A5" s="19"/>
      <c r="B5" s="63" t="str">
        <f>IFERROR(VLOOKUP(D5,DB!A:K,11,0),"")</f>
        <v/>
      </c>
      <c r="C5" s="18"/>
      <c r="D5" s="18"/>
      <c r="E5" s="18"/>
      <c r="F5" s="20"/>
      <c r="G5" s="21">
        <f t="shared" ca="1" si="0"/>
        <v>45955.48659803241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45955.48659803241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45955.48659803241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45955.48659803241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45955.48659803241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45955.48659803241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45955.48659803241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45955.48659803241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45955.48659803241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45955.48659803241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45955.48659803241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45955.48659803241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45955.48659803241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45955.48659803241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ref="G19:G82" ca="1" si="1">IFERROR(NOW()-F19,"-")</f>
        <v>45955.48659803241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45955.48659803241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45955.48659803241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45955.48659803241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45955.48659803241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45955.48659803241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45955.48659803241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45955.48659803241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45955.48659803241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45955.48659803241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45955.48659803241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45955.48659803241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45955.48659803241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45955.48659803241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45955.48659803241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45955.48659803241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45955.48659803241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45955.48659803241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45955.48659803241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45955.48659803241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45955.48659803241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45955.48659803241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45955.48659803241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45955.48659803241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45955.48659803241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45955.48659803241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45955.48659803241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45955.48659803241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45955.48659803241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45955.48659803241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45955.48659803241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45955.48659803241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45955.48659803241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45955.48659803241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45955.48659803241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45955.48659803241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45955.48659803241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45955.48659803241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45955.48659803241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45955.48659803241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45955.48659803241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45955.48659803241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45955.48659803241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45955.48659803241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45955.48659803241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45955.48659803241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45955.48659803241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45955.48659803241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45955.48659803241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45955.48659803241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45955.48659803241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45955.48659803241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45955.48659803241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45955.48659803241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45955.48659803241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45955.48659803241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45955.48659803241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45955.48659803241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45955.48659803241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45955.48659803241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45955.48659803241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45955.48659803241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45955.48659803241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45955.48659803241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ref="G83:G146" ca="1" si="2">IFERROR(NOW()-F83,"-")</f>
        <v>45955.48659803241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45955.48659803241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45955.48659803241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45955.48659803241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45955.48659803241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45955.48659803241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45955.48659803241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45955.48659803241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45955.48659803241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45955.48659803241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45955.48659803241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45955.48659803241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45955.48659803241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45955.48659803241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45955.48659803241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45955.48659803241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45955.48659803241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45955.48659803241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45955.48659803241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45955.48659803241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45955.48659803241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45955.48659803241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45955.48659803241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45955.48659803241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45955.48659803241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45955.48659803241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45955.48659803241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45955.48659803241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45955.48659803241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45955.48659803241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45955.48659803241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45955.48659803241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45955.48659803241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45955.48659803241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45955.48659803241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45955.48659803241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45955.48659803241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45955.48659803241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45955.48659803241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45955.48659803241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45955.48659803241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45955.48659803241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45955.48659803241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45955.48659803241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45955.48659803241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45955.48659803241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45955.48659803241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45955.48659803241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45955.48659803241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45955.48659803241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45955.48659803241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45955.48659803241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45955.48659803241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45955.48659803241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45955.48659803241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45955.48659803241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45955.48659803241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45955.48659803241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45955.48659803241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45955.48659803241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45955.48659803241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45955.48659803241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45955.48659803241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45955.48659803241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ref="G147:G210" ca="1" si="3">IFERROR(NOW()-F147,"-")</f>
        <v>45955.48659803241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45955.48659803241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45955.48659803241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45955.48659803241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45955.48659803241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45955.48659803241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45955.48659803241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45955.48659803241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45955.48659803241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45955.48659803241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45955.48659803241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45955.48659803241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45955.48659803241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45955.48659803241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45955.48659803241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45955.48659803241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45955.48659803241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45955.48659803241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45955.48659803241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45955.48659803241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45955.48659803241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45955.48659803241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45955.48659803241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45955.48659803241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45955.48659803241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45955.48659803241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45955.48659803241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45955.48659803241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45955.48659803241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45955.48659803241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45955.48659803241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45955.48659803241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45955.48659803241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45955.48659803241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45955.48659803241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45955.48659803241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45955.48659803241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45955.48659803241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45955.48659803241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45955.48659803241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45955.48659803241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45955.48659803241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45955.48659803241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45955.48659803241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45955.48659803241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45955.48659803241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45955.48659803241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45955.48659803241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45955.48659803241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45955.48659803241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45955.48659803241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45955.48659803241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45955.48659803241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45955.48659803241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45955.48659803241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45955.48659803241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45955.48659803241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45955.48659803241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45955.48659803241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45955.48659803241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45955.48659803241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45955.48659803241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45955.48659803241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45955.48659803241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ref="G211:G274" ca="1" si="4">IFERROR(NOW()-F211,"-")</f>
        <v>45955.48659803241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45955.48659803241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45955.48659803241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45955.48659803241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45955.48659803241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45955.48659803241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45955.48659803241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45955.48659803241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45955.48659803241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45955.48659803241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45955.48659803241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45955.48659803241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45955.48659803241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45955.48659803241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45955.48659803241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45955.48659803241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45955.48659803241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45955.48659803241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45955.48659803241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45955.48659803241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45955.48659803241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45955.48659803241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45955.48659803241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45955.48659803241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45955.48659803241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45955.48659803241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45955.48659803241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45955.48659803241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45955.48659803241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45955.48659803241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45955.48659803241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45955.48659803241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45955.48659803241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45955.48659803241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45955.48659803241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45955.48659803241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45955.48659803241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45955.48659803241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45955.48659803241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45955.48659803241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45955.48659803241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45955.48659803241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45955.48659803241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45955.48659803241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45955.48659803241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45955.48659803241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45955.48659803241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45955.48659803241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45955.48659803241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45955.48659803241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45955.48659803241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45955.48659803241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45955.48659803241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45955.48659803241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45955.48659803241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45955.48659803241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45955.48659803241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45955.48659803241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45955.48659803241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45955.48659803241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45955.48659803241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45955.48659803241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45955.48659803241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45955.48659803241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ref="G275:G338" ca="1" si="5">IFERROR(NOW()-F275,"-")</f>
        <v>45955.48659803241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45955.48659803241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45955.48659803241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45955.48659803241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45955.48659803241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45955.48659803241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45955.48659803241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45955.48659803241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45955.48659803241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45955.48659803241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45955.48659803241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45955.48659803241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45955.48659803241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45955.48659803241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45955.48659803241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45955.48659803241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45955.48659803241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45955.48659803241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45955.48659803241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45955.48659803241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45955.48659803241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45955.48659803241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45955.48659803241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45955.48659803241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45955.48659803241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45955.48659803241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45955.48659803241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45955.48659803241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45955.48659803241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45955.48659803241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45955.48659803241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45955.48659803241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45955.48659803241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45955.48659803241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45955.48659803241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45955.48659803241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45955.48659803241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45955.48659803241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45955.48659803241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45955.48659803241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45955.48659803241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45955.48659803241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45955.48659803241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45955.48659803241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45955.48659803241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45955.48659803241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45955.48659803241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45955.48659803241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45955.48659803241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45955.48659803241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45955.48659803241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45955.48659803241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45955.48659803241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45955.48659803241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45955.48659803241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45955.48659803241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45955.48659803241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45955.48659803241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45955.48659803241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45955.48659803241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45955.48659803241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45955.48659803241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45955.48659803241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45955.48659803241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ref="G339:G402" ca="1" si="6">IFERROR(NOW()-F339,"-")</f>
        <v>45955.48659803241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45955.48659803241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45955.48659803241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45955.48659803241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45955.48659803241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45955.48659803241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45955.48659803241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45955.48659803241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45955.48659803241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45955.48659803241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45955.48659803241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45955.48659803241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45955.48659803241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45955.48659803241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45955.48659803241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45955.48659803241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45955.48659803241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45955.48659803241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45955.48659803241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45955.48659803241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45955.48659803241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45955.48659803241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45955.48659803241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45955.48659803241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45955.48659803241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45955.48659803241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45955.48659803241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45955.48659803241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45955.48659803241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45955.48659803241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45955.48659803241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45955.48659803241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45955.48659803241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45955.48659803241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45955.48659803241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45955.48659803241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45955.48659803241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45955.48659803241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45955.48659803241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45955.48659803241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45955.48659803241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45955.48659803241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45955.48659803241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45955.48659803241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45955.48659803241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45955.48659803241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45955.48659803241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45955.48659803241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45955.48659803241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45955.48659803241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45955.48659803241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45955.48659803241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45955.48659803241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45955.48659803241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45955.48659803241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45955.48659803241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45955.48659803241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45955.48659803241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45955.48659803241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45955.48659803241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45955.48659803241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45955.48659803241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45955.48659803241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45955.48659803241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ref="G403:G466" ca="1" si="7">IFERROR(NOW()-F403,"-")</f>
        <v>45955.48659803241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45955.48659803241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45955.48659803241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45955.48659803241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45955.48659803241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45955.48659803241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45955.48659803241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45955.48659803241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45955.48659803241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45955.48659803241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45955.48659803241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45955.48659803241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45955.48659803241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45955.48659803241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45955.48659803241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45955.48659803241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45955.48659803241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45955.48659803241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45955.48659803241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45955.48659803241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45955.48659803241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45955.48659803241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45955.48659803241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45955.48659803241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45955.48659803241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45955.48659803241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45955.48659803241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45955.48659803241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45955.48659803241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45955.48659803241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45955.48659803241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45955.48659803241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45955.48659803241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45955.48659803241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45955.48659803241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45955.48659803241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45955.48659803241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45955.48659803241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45955.48659803241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45955.48659803241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45955.48659803241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45955.48659803241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45955.48659803241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45955.48659803241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45955.48659803241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45955.48659803241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45955.48659803241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45955.48659803241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45955.48659803241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45955.48659803241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45955.48659803241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45955.48659803241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45955.48659803241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45955.48659803241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45955.48659803241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45955.48659803241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45955.48659803241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45955.48659803241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45955.48659803241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45955.48659803241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45955.48659803241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45955.48659803241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45955.48659803241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45955.48659803241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ref="G467:G530" ca="1" si="8">IFERROR(NOW()-F467,"-")</f>
        <v>45955.48659803241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45955.48659803241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45955.48659803241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45955.48659803241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45955.48659803241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45955.48659803241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45955.48659803241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45955.48659803241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45955.48659803241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45955.48659803241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45955.48659803241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45955.48659803241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45955.48659803241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45955.48659803241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45955.48659803241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45955.48659803241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45955.48659803241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45955.48659803241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45955.48659803241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45955.48659803241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45955.48659803241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45955.48659803241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45955.48659803241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45955.48659803241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45955.48659803241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45955.48659803241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45955.48659803241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45955.48659803241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45955.48659803241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45955.48659803241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45955.48659803241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45955.48659803241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45955.48659803241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45955.48659803241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45955.48659803241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45955.48659803241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45955.48659803241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45955.48659803241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45955.48659803241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45955.48659803241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45955.48659803241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45955.48659803241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45955.48659803241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45955.48659803241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45955.48659803241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45955.48659803241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45955.48659803241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45955.48659803241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45955.48659803241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45955.48659803241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45955.48659803241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45955.48659803241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45955.48659803241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45955.48659803241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45955.48659803241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45955.48659803241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45955.48659803241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45955.48659803241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45955.48659803241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45955.48659803241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45955.48659803241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45955.48659803241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45955.48659803241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45955.48659803241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ref="G531:G594" ca="1" si="9">IFERROR(NOW()-F531,"-")</f>
        <v>45955.48659803241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45955.48659803241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45955.48659803241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45955.48659803241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45955.48659803241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45955.48659803241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45955.48659803241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45955.48659803241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45955.48659803241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45955.48659803241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45955.48659803241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45955.48659803241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45955.48659803241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45955.48659803241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45955.48659803241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45955.48659803241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45955.48659803241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45955.48659803241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45955.48659803241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45955.48659803241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45955.48659803241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45955.48659803241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45955.48659803241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45955.48659803241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45955.48659803241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45955.48659803241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45955.48659803241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45955.48659803241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45955.48659803241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45955.48659803241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45955.48659803241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45955.48659803241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45955.48659803241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45955.48659803241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45955.48659803241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45955.48659803241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45955.48659803241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45955.48659803241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45955.48659803241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45955.48659803241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45955.48659803241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45955.48659803241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45955.48659803241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45955.48659803241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45955.48659803241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45955.48659803241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45955.48659803241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45955.48659803241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45955.48659803241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45955.48659803241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45955.48659803241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45955.48659803241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45955.48659803241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45955.48659803241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45955.48659803241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45955.48659803241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45955.48659803241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45955.48659803241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45955.48659803241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45955.48659803241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45955.48659803241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45955.48659803241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45955.48659803241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45955.48659803241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ref="G595:G658" ca="1" si="10">IFERROR(NOW()-F595,"-")</f>
        <v>45955.48659803241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45955.48659803241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45955.48659803241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45955.48659803241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45955.48659803241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45955.48659803241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45955.48659803241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45955.48659803241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45955.48659803241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45955.48659803241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45955.48659803241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45955.48659803241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45955.48659803241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45955.48659803241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45955.48659803241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45955.48659803241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45955.48659803241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45955.48659803241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45955.48659803241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45955.48659803241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45955.48659803241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45955.48659803241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45955.48659803241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45955.48659803241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45955.48659803241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45955.48659803241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45955.48659803241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45955.48659803241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45955.48659803241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45955.48659803241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45955.48659803241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45955.48659803241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45955.48659803241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45955.48659803241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45955.48659803241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45955.48659803241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45955.48659803241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45955.48659803241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45955.48659803241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45955.48659803241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45955.48659803241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45955.48659803241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45955.48659803241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45955.48659803241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45955.48659803241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45955.48659803241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45955.48659803241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45955.48659803241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45955.48659803241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45955.48659803241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45955.48659803241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45955.48659803241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45955.48659803241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45955.48659803241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45955.48659803241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45955.48659803241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45955.48659803241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45955.48659803241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45955.48659803241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45955.48659803241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45955.48659803241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45955.48659803241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45955.48659803241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45955.48659803241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ref="G659:G722" ca="1" si="11">IFERROR(NOW()-F659,"-")</f>
        <v>45955.48659803241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45955.48659803241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45955.48659803241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45955.48659803241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45955.48659803241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45955.48659803241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45955.48659803241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45955.48659803241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45955.48659803241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45955.48659803241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45955.48659803241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45955.48659803241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45955.48659803241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45955.48659803241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45955.48659803241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45955.48659803241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45955.48659803241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45955.48659803241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45955.48659803241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45955.48659803241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45955.48659803241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45955.48659803241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45955.48659803241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45955.48659803241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45955.48659803241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45955.48659803241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45955.48659803241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45955.48659803241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45955.48659803241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45955.48659803241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45955.48659803241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45955.48659803241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45955.48659803241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45955.48659803241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45955.48659803241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45955.48659803241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45955.48659803241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45955.48659803241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45955.48659803241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45955.48659803241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45955.48659803241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45955.48659803241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45955.48659803241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45955.48659803241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45955.48659803241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45955.48659803241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45955.48659803241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45955.48659803241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45955.48659803241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45955.48659803241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45955.48659803241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45955.48659803241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45955.48659803241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45955.48659803241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45955.48659803241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45955.48659803241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45955.48659803241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45955.48659803241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45955.48659803241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45955.48659803241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45955.48659803241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45955.48659803241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45955.48659803241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45955.48659803241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ref="G723:G786" ca="1" si="12">IFERROR(NOW()-F723,"-")</f>
        <v>45955.48659803241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45955.48659803241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45955.48659803241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45955.48659803241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45955.48659803241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45955.48659803241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45955.48659803241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45955.48659803241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45955.48659803241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45955.48659803241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45955.48659803241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45955.48659803241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45955.48659803241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45955.48659803241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45955.48659803241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45955.48659803241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45955.48659803241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45955.48659803241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45955.48659803241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45955.48659803241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45955.48659803241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45955.48659803241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45955.48659803241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45955.48659803241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45955.48659803241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45955.48659803241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45955.48659803241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45955.48659803241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45955.48659803241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45955.48659803241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45955.48659803241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45955.48659803241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45955.48659803241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45955.48659803241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45955.48659803241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45955.48659803241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45955.48659803241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45955.48659803241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45955.48659803241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45955.48659803241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45955.48659803241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45955.48659803241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45955.48659803241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45955.48659803241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45955.48659803241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45955.48659803241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45955.48659803241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45955.48659803241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45955.48659803241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45955.48659803241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45955.48659803241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45955.48659803241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45955.48659803241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45955.48659803241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45955.48659803241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45955.48659803241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45955.48659803241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45955.48659803241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45955.48659803241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45955.48659803241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45955.48659803241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45955.48659803241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45955.48659803241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45955.48659803241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ref="G787:G850" ca="1" si="13">IFERROR(NOW()-F787,"-")</f>
        <v>45955.48659803241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45955.48659803241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45955.48659803241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45955.48659803241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45955.48659803241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45955.48659803241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45955.48659803241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45955.48659803241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45955.48659803241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45955.48659803241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45955.48659803241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45955.48659803241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45955.48659803241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45955.48659803241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45955.48659803241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45955.48659803241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45955.48659803241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45955.48659803241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45955.48659803241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45955.48659803241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45955.48659803241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45955.48659803241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45955.48659803241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45955.48659803241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45955.48659803241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45955.48659803241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45955.48659803241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45955.48659803241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45955.48659803241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45955.48659803241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45955.48659803241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45955.48659803241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45955.48659803241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45955.48659803241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45955.48659803241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45955.48659803241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45955.48659803241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45955.48659803241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45955.48659803241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45955.48659803241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45955.48659803241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45955.48659803241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45955.48659803241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45955.48659803241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45955.48659803241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45955.48659803241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45955.48659803241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45955.48659803241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45955.48659803241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45955.48659803241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45955.48659803241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45955.48659803241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45955.48659803241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45955.48659803241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45955.48659803241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45955.48659803241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45955.48659803241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45955.48659803241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45955.48659803241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45955.48659803241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45955.48659803241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45955.48659803241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45955.48659803241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45955.48659803241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ref="G851:G914" ca="1" si="14">IFERROR(NOW()-F851,"-")</f>
        <v>45955.48659803241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45955.48659803241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45955.48659803241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45955.48659803241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45955.48659803241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45955.48659803241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45955.48659803241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45955.48659803241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45955.48659803241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45955.48659803241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45955.48659803241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45955.48659803241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45955.48659803241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45955.48659803241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45955.48659803241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45955.48659803241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45955.48659803241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45955.48659803241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45955.48659803241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45955.48659803241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45955.48659803241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45955.48659803241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45955.48659803241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45955.48659803241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45955.48659803241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45955.48659803241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45955.48659803241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45955.48659803241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45955.48659803241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45955.48659803241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45955.48659803241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45955.48659803241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45955.48659803241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45955.48659803241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45955.48659803241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45955.48659803241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45955.48659803241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45955.48659803241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45955.48659803241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45955.48659803241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45955.48659803241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45955.48659803241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45955.48659803241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45955.48659803241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45955.48659803241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45955.48659803241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45955.48659803241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45955.48659803241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45955.48659803241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45955.48659803241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45955.48659803241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45955.48659803241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45955.48659803241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45955.48659803241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45955.48659803241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45955.48659803241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45955.48659803241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45955.48659803241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45955.48659803241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45955.48659803241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45955.48659803241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45955.48659803241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45955.48659803241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45955.48659803241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ref="G915:G978" ca="1" si="15">IFERROR(NOW()-F915,"-")</f>
        <v>45955.48659803241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45955.48659803241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45955.48659803241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45955.48659803241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45955.48659803241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45955.48659803241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45955.48659803241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45955.48659803241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45955.48659803241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45955.48659803241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45955.48659803241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45955.48659803241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45955.48659803241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45955.48659803241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45955.48659803241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45955.48659803241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45955.48659803241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45955.48659803241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45955.48659803241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45955.48659803241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45955.48659803241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45955.48659803241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45955.48659803241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45955.48659803241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45955.48659803241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45955.48659803241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45955.48659803241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45955.48659803241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45955.48659803241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45955.48659803241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45955.48659803241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45955.48659803241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45955.48659803241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45955.48659803241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45955.48659803241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45955.48659803241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45955.48659803241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45955.48659803241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45955.48659803241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45955.48659803241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45955.48659803241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45955.48659803241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45955.48659803241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45955.48659803241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45955.48659803241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45955.48659803241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45955.48659803241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45955.48659803241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45955.48659803241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45955.48659803241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45955.48659803241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45955.48659803241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45955.48659803241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45955.48659803241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45955.48659803241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45955.48659803241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45955.48659803241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45955.48659803241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45955.48659803241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45955.48659803241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45955.48659803241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45955.48659803241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45955.48659803241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45955.48659803241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ref="G979:G1042" ca="1" si="16">IFERROR(NOW()-F979,"-")</f>
        <v>45955.48659803241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45955.48659803241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45955.48659803241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45955.48659803241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45955.48659803241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45955.48659803241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45955.48659803241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45955.48659803241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45955.48659803241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45955.48659803241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45955.48659803241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45955.48659803241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45955.48659803241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45955.48659803241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45955.48659803241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45955.48659803241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45955.48659803241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45955.48659803241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45955.48659803241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45955.48659803241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45955.48659803241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45955.48659803241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45955.48659803241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45955.48659803241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45955.48659803241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45955.48659803241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45955.48659803241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45955.48659803241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45955.48659803241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45955.48659803241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45955.48659803241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45955.48659803241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45955.48659803241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45955.48659803241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45955.48659803241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45955.48659803241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45955.48659803241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45955.48659803241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45955.48659803241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45955.48659803241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45955.48659803241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45955.48659803241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45955.48659803241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45955.48659803241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45955.48659803241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45955.48659803241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45955.48659803241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45955.48659803241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45955.48659803241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45955.48659803241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45955.48659803241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45955.48659803241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45955.48659803241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45955.48659803241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45955.48659803241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45955.48659803241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45955.48659803241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45955.48659803241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45955.48659803241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45955.48659803241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45955.48659803241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45955.48659803241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45955.48659803241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45955.48659803241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ref="G1043:G1106" ca="1" si="17">IFERROR(NOW()-F1043,"-")</f>
        <v>45955.48659803241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45955.48659803241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45955.48659803241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45955.48659803241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45955.48659803241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45955.48659803241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45955.48659803241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45955.48659803241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45955.48659803241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45955.48659803241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45955.48659803241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45955.48659803241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45955.48659803241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45955.48659803241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45955.48659803241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45955.48659803241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45955.48659803241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45955.48659803241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45955.48659803241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45955.48659803241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45955.48659803241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45955.48659803241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45955.48659803241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45955.48659803241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45955.48659803241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45955.48659803241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45955.48659803241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45955.48659803241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45955.48659803241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45955.48659803241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45955.48659803241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45955.48659803241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45955.48659803241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45955.48659803241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45955.48659803241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45955.48659803241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45955.48659803241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45955.48659803241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45955.48659803241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45955.48659803241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45955.48659803241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45955.48659803241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45955.48659803241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45955.48659803241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45955.48659803241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45955.48659803241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45955.48659803241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45955.48659803241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45955.48659803241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45955.48659803241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45955.48659803241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45955.48659803241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45955.48659803241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45955.48659803241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45955.48659803241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45955.48659803241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45955.48659803241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45955.48659803241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45955.48659803241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45955.48659803241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45955.48659803241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45955.48659803241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45955.48659803241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45955.48659803241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ref="G1107:G1121" ca="1" si="18">IFERROR(NOW()-F1107,"-")</f>
        <v>45955.48659803241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45955.48659803241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45955.48659803241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45955.48659803241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45955.48659803241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45955.48659803241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45955.48659803241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45955.48659803241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45955.48659803241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45955.48659803241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45955.48659803241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45955.48659803241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45955.48659803241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45955.48659803241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45955.48659803241</v>
      </c>
      <c r="H1121" s="22"/>
      <c r="I1121" s="19" t="str">
        <f>IFERROR(VLOOKUP(D1121,DB!A:F,6,0),"")</f>
        <v/>
      </c>
      <c r="J1121" s="18" t="str">
        <f>IFERROR(VLOOKUP(D1121,DB!A:G,7,0),"")</f>
        <v/>
      </c>
      <c r="K1121" s="46"/>
      <c r="L1121" s="23" t="str">
        <f>IFERROR(VLOOKUP(D1121,DB!A:I,9,0),"")</f>
        <v/>
      </c>
    </row>
  </sheetData>
  <dataValidations count="2">
    <dataValidation allowBlank="1" showInputMessage="1" showErrorMessage="1" sqref="E1" xr:uid="{5914219A-CB83-432D-936A-CC0CB6F3982A}"/>
    <dataValidation type="list" allowBlank="1" showInputMessage="1" showErrorMessage="1" sqref="E2:E112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7"/>
  <sheetViews>
    <sheetView tabSelected="1" workbookViewId="0">
      <selection activeCell="D21" sqref="D2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252.00588043981406</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1.8518758101854473</v>
      </c>
      <c r="H3" s="124">
        <v>45953.546631944446</v>
      </c>
      <c r="I3" s="120" t="str">
        <f>IFERROR(VLOOKUP(D3,DB!A:F,6,0),"")</f>
        <v>SCECO</v>
      </c>
      <c r="J3" s="120" t="str">
        <f>IFERROR(VLOOKUP(D3,DB!A:G,7,0),"")</f>
        <v>Dead</v>
      </c>
      <c r="K3" s="126" t="s">
        <v>39093</v>
      </c>
      <c r="L3" s="122" t="str">
        <f>IFERROR(VLOOKUP(D3,DB!A:I,9,0),"")</f>
        <v>Latis</v>
      </c>
    </row>
    <row r="4" spans="1:16" ht="15" customHeight="1">
      <c r="A4" s="120" t="s">
        <v>39094</v>
      </c>
      <c r="B4" s="120" t="str">
        <f>IFERROR(VLOOKUP(D4,DB!A:K,11,0),"")</f>
        <v>R4</v>
      </c>
      <c r="C4" s="121">
        <v>1</v>
      </c>
      <c r="D4" s="122" t="s">
        <v>36884</v>
      </c>
      <c r="E4" s="99" t="s">
        <v>38998</v>
      </c>
      <c r="F4" s="124">
        <v>45955.337500000001</v>
      </c>
      <c r="G4" s="125">
        <f ca="1">IFERROR(NOW()-F4,"")</f>
        <v>0.14909803240880137</v>
      </c>
      <c r="H4" s="124">
        <v>45955.332187499997</v>
      </c>
      <c r="I4" s="120" t="str">
        <f>IFERROR(VLOOKUP(D4,DB!A:F,6,0),"")</f>
        <v>SCECO</v>
      </c>
      <c r="J4" s="120" t="str">
        <f>IFERROR(VLOOKUP(D4,DB!A:G,7,0),"")</f>
        <v>Dead</v>
      </c>
      <c r="K4" s="126" t="s">
        <v>39095</v>
      </c>
      <c r="L4" s="122" t="str">
        <f>IFERROR(VLOOKUP(D4,DB!A:I,9,0),"")</f>
        <v>Latis</v>
      </c>
    </row>
    <row r="5" spans="1:16" ht="15" customHeight="1">
      <c r="A5" s="120" t="s">
        <v>39096</v>
      </c>
      <c r="B5" s="120" t="str">
        <f>IFERROR(VLOOKUP(D5,DB!A:K,11,0),"")</f>
        <v>R4</v>
      </c>
      <c r="C5" s="121">
        <v>7</v>
      </c>
      <c r="D5" s="122" t="s">
        <v>25306</v>
      </c>
      <c r="E5" s="99" t="s">
        <v>38998</v>
      </c>
      <c r="F5" s="124">
        <v>45955.378472222219</v>
      </c>
      <c r="G5" s="125">
        <f ca="1">IFERROR(NOW()-F5,"")</f>
        <v>0.1081258101912681</v>
      </c>
      <c r="H5" s="124">
        <v>45955.465532407405</v>
      </c>
      <c r="I5" s="120" t="str">
        <f>IFERROR(VLOOKUP(D5,DB!A:F,6,0),"")</f>
        <v>SCECO</v>
      </c>
      <c r="J5" s="120" t="str">
        <f>IFERROR(VLOOKUP(D5,DB!A:G,7,0),"")</f>
        <v>Dead</v>
      </c>
      <c r="K5" s="126" t="s">
        <v>39097</v>
      </c>
      <c r="L5" s="122" t="str">
        <f>IFERROR(VLOOKUP(D5,DB!A:I,9,0),"")</f>
        <v>Latis</v>
      </c>
    </row>
    <row r="6" spans="1:16" ht="15" customHeight="1">
      <c r="A6" s="120"/>
      <c r="B6" s="120" t="str">
        <f>IFERROR(VLOOKUP(D6,DB!A:K,11,0),"")</f>
        <v/>
      </c>
      <c r="C6" s="121"/>
      <c r="D6" s="122"/>
      <c r="E6" s="99"/>
      <c r="F6" s="124"/>
      <c r="G6" s="125">
        <f ca="1">IFERROR(NOW()-F6,"")</f>
        <v>45955.48659803241</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45955.48659803241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45955.48659803241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45955.48659803241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99"/>
      <c r="F10" s="124"/>
      <c r="G10" s="125">
        <f ca="1">IFERROR(NOW()-F10,"")</f>
        <v>45955.48659803241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45955.48659803241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45955.48659803241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45955.48659803241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45955.48659803241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45955.48659803241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45955.48659803241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45955.48659803241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45955.48659803241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45955.48659803241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45955.48659803241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45955.48659803241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45955.48659803241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45955.48659803241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45955.48659803241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45955.48659803241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45955.48659803241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45955.48659803241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45955.48659803241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45955.48659803241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45955.48659803241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45955.48659803241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45955.48659803241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45955.48659803241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45955.48659803241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45955.48659803241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45955.48659803241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45955.48659803241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45955.48659803241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45955.48659803241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45955.48659803241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45955.48659803241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45955.48659803241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45955.48659803241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45955.48659803241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45955.48659803241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45955.48659803241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45955.48659803241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45955.48659803241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45955.48659803241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45955.48659803241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45955.48659803241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45955.48659803241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45955.48659803241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45955.48659803241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45955.48659803241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45955.48659803241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45955.48659803241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45955.48659803241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45955.48659803241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45955.48659803241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45955.48659803241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45955.48659803241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45955.48659803241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45955.48659803241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45955.48659803241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45955.48659803241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45955.48659803241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45955.48659803241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45955.48659803241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45955.48659803241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45955.48659803241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45955.48659803241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45955.48659803241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45955.48659803241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45955.48659803241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45955.48659803241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45955.48659803241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45955.48659803241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45955.48659803241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45955.48659803241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45955.48659803241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45955.48659803241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45955.48659803241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45955.48659803241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45955.48659803241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45955.48659803241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45955.48659803241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45955.48659803241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45955.48659803241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45955.48659803241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45955.48659803241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45955.48659803241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45955.48659803241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45955.48659803241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45955.48659803241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45955.48659803241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45955.48659803241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45955.48659803241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45955.48659803241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45955.48659803241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45955.48659803241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45955.48659803241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45955.48659803241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45955.48659803241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45955.48659803241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45955.48659803241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45955.48659803241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45955.48659803241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45955.48659803241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45955.48659803241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45955.48659803241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45955.48659803241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45955.48659803241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45955.48659803241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45955.48659803241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45955.48659803241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45955.48659803241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45955.48659803241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45955.48659803241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45955.48659803241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45955.48659803241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45955.48659803241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45955.48659803241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45955.48659803241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45955.48659803241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45955.48659803241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45955.48659803241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45955.48659803241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45955.48659803241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45955.48659803241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45955.48659803241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45955.48659803241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45955.48659803241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45955.48659803241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45955.48659803241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45955.48659803241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45955.48659803241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45955.48659803241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45955.48659803241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45955.48659803241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45955.48659803241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45955.48659803241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45955.48659803241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45955.48659803241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45955.48659803241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45955.48659803241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45955.48659803241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45955.48659803241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45955.48659803241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45955.48659803241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45955.48659803241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45955.48659803241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45955.48659803241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45955.48659803241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45955.48659803241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45955.48659803241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45955.48659803241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45955.48659803241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45955.48659803241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45955.48659803241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45955.48659803241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45955.48659803241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45955.48659803241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45955.48659803241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45955.48659803241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45955.48659803241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45955.48659803241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45955.48659803241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45955.48659803241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45955.48659803241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45955.48659803241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45955.48659803241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45955.48659803241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45955.48659803241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45955.48659803241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45955.48659803241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45955.48659803241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45955.48659803241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45955.48659803241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45955.48659803241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45955.48659803241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45955.48659803241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45955.48659803241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45955.48659803241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45955.48659803241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45955.48659803241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45955.48659803241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45955.48659803241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45955.48659803241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45955.48659803241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45955.48659803241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45955.48659803241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45955.48659803241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45955.48659803241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45955.48659803241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45955.48659803241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45955.48659803241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45955.48659803241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45955.48659803241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45955.48659803241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45955.48659803241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45955.48659803241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45955.48659803241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45955.48659803241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45955.48659803241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45955.48659803241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45955.48659803241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45955.48659803241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45955.48659803241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45955.48659803241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45955.48659803241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45955.48659803241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45955.48659803241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45955.48659803241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45955.48659803241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45955.48659803241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45955.48659803241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45955.48659803241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45955.48659803241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45955.48659803241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45955.48659803241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45955.48659803241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45955.48659803241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45955.48659803241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45955.48659803241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45955.48659803241</v>
      </c>
      <c r="H226" s="124"/>
      <c r="I226" s="120" t="str">
        <f>IFERROR(VLOOKUP(D226,DB!A:F,6,0),"")</f>
        <v/>
      </c>
      <c r="J226" s="120" t="str">
        <f>IFERROR(VLOOKUP(D226,DB!A:G,7,0),"")</f>
        <v/>
      </c>
      <c r="K226" s="126"/>
      <c r="L226" s="122" t="str">
        <f>IFERROR(VLOOKUP(D226,DB!A:I,9,0),"")</f>
        <v/>
      </c>
    </row>
    <row r="227" spans="1:12" ht="15" customHeight="1">
      <c r="A227" s="127"/>
      <c r="B227" s="127" t="str">
        <f>IFERROR(VLOOKUP(D227,DB!A:K,11,0),"")</f>
        <v/>
      </c>
      <c r="C227" s="128"/>
      <c r="D227" s="129"/>
      <c r="E227" s="130"/>
      <c r="F227" s="131"/>
      <c r="G227" s="132">
        <f ca="1">IFERROR(NOW()-F227,"")</f>
        <v>45955.48659803241</v>
      </c>
      <c r="H227" s="131"/>
      <c r="I227" s="127" t="str">
        <f>IFERROR(VLOOKUP(D227,DB!A:F,6,0),"")</f>
        <v/>
      </c>
      <c r="J227" s="127" t="str">
        <f>IFERROR(VLOOKUP(D227,DB!A:G,7,0),"")</f>
        <v/>
      </c>
      <c r="K227" s="133"/>
      <c r="L227" s="129" t="str">
        <f>IFERROR(VLOOKUP(D227,DB!A:I,9,0),"")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63.654537847221945</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29.29772071759362</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6.8254869212978519</v>
      </c>
      <c r="H4" s="154">
        <v>45948.661111111112</v>
      </c>
      <c r="I4" s="153" t="str">
        <f>IFERROR(VLOOKUP(D4,DB!A:F,6,0),"")</f>
        <v>SCECO</v>
      </c>
      <c r="J4" s="153" t="str">
        <f>IFERROR(VLOOKUP(D4,DB!A:G,7,0),"")</f>
        <v>Dead</v>
      </c>
      <c r="K4" s="153" t="s">
        <v>39103</v>
      </c>
      <c r="L4" s="153" t="str">
        <f>IFERROR(VLOOKUP(D4,DB!A:I,9,0),"")</f>
        <v>Latis</v>
      </c>
    </row>
    <row r="5" spans="1:13" ht="15">
      <c r="A5" s="153"/>
      <c r="B5" s="153" t="str">
        <f>IFERROR(VLOOKUP(D5,DB!A:K,11,0),"")</f>
        <v/>
      </c>
      <c r="C5" s="153"/>
      <c r="D5" s="153"/>
      <c r="E5" s="153"/>
      <c r="F5" s="154"/>
      <c r="G5" s="155">
        <f ca="1">IFERROR(NOW()-F5,"")</f>
        <v>45955.48659803241</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45955.48659803241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45955.48659803241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45955.48659803241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45955.48659803241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45955.48659803241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45955.48659803241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45955.48659803241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45955.48659803241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45955.48659803241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45955.48659803241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45955.48659803241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45955.48659803241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45955.48659803241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45955.48659803241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45955.48659803241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45955.48659803241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45955.48659803241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45955.48659803241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45955.48659803241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45955.48659803241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45955.48659803241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45955.48659803241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45955.48659803241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45955.48659803241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45955.48659803241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45955.48659803241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45955.48659803241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45955.48659803241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45955.48659803241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45955.48659803241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45955.48659803241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45955.48659803241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45955.48659803241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45955.48659803241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45955.48659803241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45955.48659803241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45955.48659803241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45955.48659803241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45955.48659803241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45955.48659803241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45955.48659803241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45955.48659803241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45955.48659803241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45955.48659803241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45955.48659803241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45955.48659803241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45955.48659803241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45955.48659803241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45955.48659803241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45955.48659803241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45955.48659803241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45955.48659803241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45955.48659803241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45955.48659803241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45955.48659803241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45955.48659803241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45955.48659803241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45955.48659803241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45955.48659803241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45955.48659803241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45955.48659803241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45955.48659803241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45955.48659803241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45955.48659803241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45955.48659803241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45955.48659803241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45955.48659803241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45955.48659803241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45955.48659803241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45955.48659803241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45955.48659803241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45955.48659803241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45955.48659803241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45955.48659803241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45955.48659803241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45955.48659803241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45955.48659803241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45955.48659803241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45955.48659803241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45955.48659803241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45955.48659803241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45955.48659803241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45955.48659803241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45955.48659803241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45955.48659803241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45955.48659803241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45955.48659803241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45955.48659803241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45955.48659803241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45955.48659803241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45955.48659803241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45955.48659803241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45955.48659803241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45955.48659803241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45955.48659803241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45955.48659803241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45955.48659803241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45955.48659803241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45955.48659803241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45955.48659803241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45955.48659803241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45955.48659803241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45955.48659803241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45955.48659803241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45955.48659803241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45955.48659803241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45955.48659803241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45955.48659803241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45955.48659803241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45955.48659803241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45955.48659803241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45955.48659803241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45955.48659803241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45955.48659803241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45955.48659803241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45955.48659803241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45955.48659803241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45955.48659803241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45955.48659803241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45955.48659803241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45955.48659803241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45955.48659803241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45955.48659803241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45955.48659803241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45955.48659803241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45955.48659803241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45955.48659803241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45955.48659803241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45955.48659803241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45955.48659803241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45955.48659803241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45955.48659803241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45955.48659803241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45955.48659803241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45955.48659803241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45955.48659803241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45955.48659803241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45955.48659803241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45955.48659803241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45955.48659803241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45955.48659803241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45955.48659803241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45955.48659803241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45955.48659803241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45955.48659803241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45955.48659803241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45955.48659803241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45955.48659803241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45955.48659803241</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45955.48659803241</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45955.48659803241</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45955.48659803241</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45955.48659803241</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45955.48659803241</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45955.48659803241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45955.48659803241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45955.48659803241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45955.48659803241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45955.48659803241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45955.48659803241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45955.48659803241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45955.48659803241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45955.48659803241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45955.48659803241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45955.48659803241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45955.48659803241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45955.48659803241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45955.48659803241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45955.48659803241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45955.48659803241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45955.48659803241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45955.48659803241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45955.48659803241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45955.48659803241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45955.48659803241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45955.48659803241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45955.48659803241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45955.48659803241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45955.48659803241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45955.48659803241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45955.48659803241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45955.48659803241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45955.48659803241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45955.48659803241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45955.48659803241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45955.48659803241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45955.48659803241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45955.48659803241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45955.48659803241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45955.48659803241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45955.48659803241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45955.48659803241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45955.48659803241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45955.48659803241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45955.48659803241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45955.48659803241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45955.48659803241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45955.48659803241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45955.48659803241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45955.48659803241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45955.48659803241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45955.48659803241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45955.48659803241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45955.48659803241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45955.48659803241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45955.48659803241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45955.48659803241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45955.48659803241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45955.48659803241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45955.48659803241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45955.48659803241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45955.48659803241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45955.48659803241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45955.48659803241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45955.48659803241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45955.48659803241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45955.48659803241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45955.48659803241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45955.48659803241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45955.48659803241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45955.48659803241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45955.48659803241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45955.48659803241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45955.48659803241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45955.48659803241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45955.48659803241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45955.48659803241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45955.48659803241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45955.48659803241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45955.48659803241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45955.48659803241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45955.48659803241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45955.48659803241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45955.48659803241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45955.48659803241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45955.48659803241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45955.48659803241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45955.48659803241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45955.48659803241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45955.48659803241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45955.48659803241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45955.48659803241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45955.48659803241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45955.48659803241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45955.48659803241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45955.48659803241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45955.48659803241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45955.48659803241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45955.48659803241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45955.48659803241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45955.48659803241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45955.48659803241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45955.48659803241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45955.48659803241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45955.48659803241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45955.48659803241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45955.48659803241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45955.48659803241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45955.48659803241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45955.48659803241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45955.48659803241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45955.48659803241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45955.48659803241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45955.48659803241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45955.48659803241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45955.48659803241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45955.48659803241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45955.48659803241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45955.48659803241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45955.48659803241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45955.48659803241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45955.48659803241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45955.48659803241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45955.48659803241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45955.48659803241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45955.48659803241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45955.48659803241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45955.48659803241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45955.48659803241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45955.48659803241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45955.48659803241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45955.48659803241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45955.48659803241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45955.48659803241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45955.48659803241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45955.48659803241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45955.48659803241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45955.48659803241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45955.48659803241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45955.48659803241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45955.48659803241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45955.48659803241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45955.48659803241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45955.48659803241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45955.48659803241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45955.48659803241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45955.48659803241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45955.48659803241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45955.48659803241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45955.48659803241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45955.48659803241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45955.48659803241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45955.48659803241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45955.48659803241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45955.48659803241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45955.48659803241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45955.48659803241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45955.48659803241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45955.48659803241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45955.48659803241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45955.48659803241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45955.48659803241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45955.48659803241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45955.48659803241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45955.48659803241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45955.48659803241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45955.48659803241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45955.48659803241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45955.48659803241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45955.48659803241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45955.48659803241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45955.48659803241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45955.48659803241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45955.48659803241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45955.48659803241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45955.48659803241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45955.48659803241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45955.48659803241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45955.48659803241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45955.48659803241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45955.48659803241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45955.48659803241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45955.48659803241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45955.48659803241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45955.48659803241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45955.48659803241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45955.48659803241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45955.48659803241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45955.48659803241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45955.48659803241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45955.48659803241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45955.48659803241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45955.48659803241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45955.48659803241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45955.48659803241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45955.48659803241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45955.48659803241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45955.48659803241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45955.48659803241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45955.48659803241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45955.48659803241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45955.48659803241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45955.48659803241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45955.48659803241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45955.48659803241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45955.48659803241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45955.48659803241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45955.48659803241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45955.48659803241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45955.48659803241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45955.48659803241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45955.48659803241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45955.48659803241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45955.48659803241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45955.48659803241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45955.48659803241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45955.48659803241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45955.48659803241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45955.48659803241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45955.48659803241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45955.48659803241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45955.48659803241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45955.48659803241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45955.48659803241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45955.48659803241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45955.48659803241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45955.48659803241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45955.48659803241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45955.48659803241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45955.48659803241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45955.48659803241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45955.48659803241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45955.48659803241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45955.48659803241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45955.48659803241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45955.48659803241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45955.48659803241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45955.48659803241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45955.48659803241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45955.48659803241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45955.48659803241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45955.48659803241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45955.48659803241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45955.48659803241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45955.48659803241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45955.48659803241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45955.48659803241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45955.48659803241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45955.48659803241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45955.48659803241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45955.48659803241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45955.48659803241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45955.48659803241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45955.48659803241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45955.48659803241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45955.48659803241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45955.48659803241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45955.48659803241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45955.48659803241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45955.48659803241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45955.48659803241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45955.48659803241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45955.48659803241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45955.48659803241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45955.48659803241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45955.48659803241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45955.48659803241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45955.48659803241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45955.48659803241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45955.48659803241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45955.48659803241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45955.48659803241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45955.48659803241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45955.48659803241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45955.48659803241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45955.48659803241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45955.48659803241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45955.48659803241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45955.48659803241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45955.48659803241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45955.48659803241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45955.48659803241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45955.48659803241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45955.48659803241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45955.48659803241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45955.48659803241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45955.48659803241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45955.48659803241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45955.48659803241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45955.48659803241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45955.48659803241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45955.48659803241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45955.48659803241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45955.48659803241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45955.48659803241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45955.48659803241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45955.48659803241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45955.48659803241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45955.48659803241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45955.48659803241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45955.48659803241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45955.48659803241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45955.48659803241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45955.48659803241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45955.48659803241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45955.48659803241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45955.48659803241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45955.48659803241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45955.48659803241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45955.48659803241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45955.48659803241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45955.48659803241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45955.48659803241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45955.48659803241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45955.48659803241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45955.48659803241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45955.48659803241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45955.48659803241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45955.48659803241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45955.48659803241</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9"/>
  <sheetViews>
    <sheetView workbookViewId="0">
      <selection activeCell="D5" sqref="D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1" customFormat="1" ht="31.5" customHeight="1">
      <c r="A2" s="105" t="s">
        <v>39104</v>
      </c>
      <c r="B2" s="104" t="str">
        <f>IFERROR(VLOOKUP(D2,DB!A:K,11,0),"")</f>
        <v>R6</v>
      </c>
      <c r="C2" s="106">
        <v>3</v>
      </c>
      <c r="D2" s="104" t="s">
        <v>33264</v>
      </c>
      <c r="E2" s="107" t="s">
        <v>39079</v>
      </c>
      <c r="F2" s="108">
        <v>45955.34646990741</v>
      </c>
      <c r="G2" s="77">
        <f ca="1">IFERROR(NOW()-F2,"-")</f>
        <v>0.14012812500004657</v>
      </c>
      <c r="H2" s="108" t="s">
        <v>39105</v>
      </c>
      <c r="I2" s="104" t="str">
        <f>IFERROR(VLOOKUP(D2,DB!A:F,6,0),"")</f>
        <v>SCECO</v>
      </c>
      <c r="J2" s="103" t="str">
        <f>IFERROR(VLOOKUP(D2,DB!A:G,7,0),"")</f>
        <v>Dead</v>
      </c>
      <c r="K2" s="109" t="s">
        <v>39106</v>
      </c>
      <c r="L2" s="110" t="str">
        <f>IFERROR(VLOOKUP(D2,DB!A:I,9,0),"")</f>
        <v>Latis</v>
      </c>
    </row>
    <row r="3" spans="1:16383" ht="31.5" customHeight="1">
      <c r="A3" s="105" t="s">
        <v>39107</v>
      </c>
      <c r="B3" s="104" t="str">
        <f>IFERROR(VLOOKUP(D3,DB!A:K,11,0),"")</f>
        <v>R6</v>
      </c>
      <c r="C3" s="106">
        <v>2</v>
      </c>
      <c r="D3" s="104" t="s">
        <v>33255</v>
      </c>
      <c r="E3" s="107"/>
      <c r="F3" s="108"/>
      <c r="G3" s="77">
        <f ca="1">IFERROR(NOW()-F3,"-")</f>
        <v>45955.48659803241</v>
      </c>
      <c r="H3" s="108">
        <v>45955.34646990741</v>
      </c>
      <c r="I3" s="104" t="str">
        <f>IFERROR(VLOOKUP(D3,DB!A:F,6,0),"")</f>
        <v>SCECO</v>
      </c>
      <c r="J3" s="103" t="str">
        <f>IFERROR(VLOOKUP(D3,DB!A:G,7,0),"")</f>
        <v>Vandalized</v>
      </c>
      <c r="K3" s="109" t="s">
        <v>39108</v>
      </c>
      <c r="L3" s="110" t="str">
        <f>IFERROR(VLOOKUP(D3,DB!A:I,9,0),"")</f>
        <v>Latis</v>
      </c>
    </row>
    <row r="4" spans="1:16383" ht="31.5" customHeight="1">
      <c r="A4" s="105" t="s">
        <v>39109</v>
      </c>
      <c r="B4" s="104" t="str">
        <f>IFERROR(VLOOKUP(D4,DB!A:K,11,0),"")</f>
        <v>R6</v>
      </c>
      <c r="C4" s="106">
        <v>1</v>
      </c>
      <c r="D4" s="104" t="s">
        <v>32967</v>
      </c>
      <c r="E4" s="107" t="s">
        <v>38998</v>
      </c>
      <c r="F4" s="108">
        <v>45955.435127314813</v>
      </c>
      <c r="G4" s="77">
        <f ca="1">IFERROR(NOW()-F4,"-")</f>
        <v>5.1470717597112525E-2</v>
      </c>
      <c r="H4" s="108">
        <v>45955.440787037034</v>
      </c>
      <c r="I4" s="104" t="str">
        <f>IFERROR(VLOOKUP(D4,DB!A:F,6,0),"")</f>
        <v>SCECO</v>
      </c>
      <c r="J4" s="103" t="str">
        <f>IFERROR(VLOOKUP(D4,DB!A:G,7,0),"")</f>
        <v>Dead</v>
      </c>
      <c r="K4" s="109" t="s">
        <v>39110</v>
      </c>
      <c r="L4" s="110" t="str">
        <f>IFERROR(VLOOKUP(D4,DB!A:I,9,0),"")</f>
        <v>Latis</v>
      </c>
    </row>
    <row r="5" spans="1:16383" ht="31.5" customHeight="1">
      <c r="A5" s="105"/>
      <c r="B5" s="104" t="str">
        <f>IFERROR(VLOOKUP(D5,DB!A:K,11,0),"")</f>
        <v/>
      </c>
      <c r="C5" s="106"/>
      <c r="D5" s="104"/>
      <c r="E5" s="107"/>
      <c r="F5" s="108"/>
      <c r="G5" s="77">
        <f ca="1">IFERROR(NOW()-F5,"-")</f>
        <v>45955.48659803241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45955.48659803241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45955.48659803241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45955.48659803241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45955.48659803241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45955.48659803241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45955.48659803241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45955.48659803241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45955.48659803241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45955.48659803241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45955.48659803241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45955.48659803241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45955.48659803241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45955.48659803241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45955.48659803241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45955.48659803241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45955.48659803241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45955.48659803241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45955.48659803241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45955.48659803241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45955.48659803241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45955.48659803241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45955.48659803241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45955.48659803241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45955.48659803241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45955.48659803241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45955.48659803241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45955.48659803241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45955.48659803241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45955.48659803241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45955.48659803241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45955.48659803241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45955.48659803241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45955.48659803241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45955.48659803241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45955.48659803241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45955.48659803241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45955.48659803241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45955.48659803241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45955.48659803241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45955.48659803241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45955.48659803241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45955.48659803241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45955.48659803241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45955.48659803241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45955.48659803241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45955.48659803241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45955.48659803241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45955.48659803241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45955.48659803241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45955.48659803241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45955.48659803241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45955.48659803241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45955.48659803241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45955.48659803241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45955.48659803241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45955.48659803241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45955.48659803241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45955.48659803241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45955.48659803241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45955.48659803241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45955.48659803241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45955.48659803241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45955.48659803241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45955.48659803241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45955.48659803241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45955.48659803241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45955.48659803241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45955.48659803241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45955.48659803241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45955.48659803241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45955.48659803241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45955.48659803241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45955.48659803241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45955.48659803241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45955.48659803241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45955.48659803241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45955.48659803241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45955.48659803241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45955.48659803241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45955.48659803241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45955.48659803241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45955.48659803241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45955.48659803241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45955.48659803241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45955.48659803241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45955.48659803241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45955.48659803241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45955.48659803241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45955.48659803241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45955.48659803241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45955.48659803241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45955.48659803241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45955.48659803241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45955.48659803241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45955.48659803241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45955.48659803241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45955.48659803241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45955.48659803241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45955.48659803241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45955.48659803241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45955.48659803241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45955.48659803241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45955.48659803241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45955.48659803241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45955.48659803241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45955.48659803241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45955.48659803241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45955.48659803241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45955.48659803241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45955.48659803241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45955.48659803241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45955.48659803241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45955.48659803241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45955.48659803241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45955.48659803241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45955.48659803241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45955.48659803241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45955.48659803241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45955.48659803241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45955.48659803241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45955.48659803241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45955.48659803241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45955.48659803241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45955.48659803241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45955.48659803241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45955.48659803241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45955.48659803241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45955.48659803241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45955.48659803241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45955.48659803241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45955.48659803241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45955.48659803241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45955.48659803241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45955.48659803241</v>
      </c>
      <c r="H139" s="108"/>
      <c r="I139" s="104" t="str">
        <f>IFERROR(VLOOKUP(D139,DB!A:F,6,0),"")</f>
        <v/>
      </c>
      <c r="J139" s="103" t="str">
        <f>IFERROR(VLOOKUP(D139,DB!A:G,7,0),"")</f>
        <v/>
      </c>
      <c r="K139" s="109"/>
      <c r="L139" s="110" t="str">
        <f>IFERROR(VLOOKUP(D139,DB!A:I,9,0),"")</f>
        <v/>
      </c>
    </row>
  </sheetData>
  <dataValidations count="2">
    <dataValidation allowBlank="1" showInputMessage="1" showErrorMessage="1" sqref="E1" xr:uid="{380493DB-286A-4683-AF55-C78F04945A49}"/>
    <dataValidation type="list" allowBlank="1" showInputMessage="1" showErrorMessage="1" sqref="E2:E13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2025-10-25T08:42:40Z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