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32" documentId="13_ncr:1_{F6CB121F-512D-4AA6-A0C1-0FB36C537598}" xr6:coauthVersionLast="47" xr6:coauthVersionMax="47" xr10:uidLastSave="{BEF91D94-F63C-4552-8FC6-AE7A746F977E}"/>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<sst xmlns="http://schemas.openxmlformats.org/spreadsheetml/2006/main" count="180269" uniqueCount="39120">
  <si>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</si>
  <si>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</si>
  <si>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</si>
  <si>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</si>
  <si>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</si>
  <si>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</si>
  <si>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</si>
  <si>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</si>
  <si>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</si>
  <si>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</si>
  <si>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</si>
  <si>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</si>
  <si>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</si>
  <si>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</si>
  <si>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</si>
  <si>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</si>
  <si>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</si>
  <si>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</si>
  <si>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</si>
  <si>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</si>
  <si>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</si>
  <si>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</si>
  <si>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</si>
  <si>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</si>
  <si>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</si>
  <si>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</si>
  <si>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</si>
  <si>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</si>
  <si>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</si>
  <si>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</si>
  <si>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</si>
  <si>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</si>
  <si>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</si>
  <si>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</si>
  <si>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</si>
  <si>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</si>
  <si>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</si>
  <si>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</si>
  <si>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</si>
  <si>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</si>
  <si>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</si>
  <si>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</si>
  <si>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</si>
  <si>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</si>
  <si>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</si>
  <si>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</si>
  <si>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</si>
  <si>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</si>
  <si>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</si>
  <si>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</si>
  <si>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</si>
  <si>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</si>
  <si>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</si>
  <si>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</si>
  <si>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</si>
  <si>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</si>
  <si>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</si>
  <si>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</si>
  <si>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</si>
  <si>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</si>
  <si>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</si>
  <si>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</si>
  <si>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</si>
  <si>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</si>
  <si>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</si>
  <si>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</si>
  <si>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</si>
  <si>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</si>
  <si>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</si>
  <si>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</si>
  <si>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</si>
  <si>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</si>
  <si>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</si>
  <si>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</si>
  <si>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</si>
  <si>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</si>
  <si>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</si>
  <si>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</si>
  <si>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</si>
  <si>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</si>
  <si>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</si>
  <si>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</si>
  <si>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</si>
  <si>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</si>
  <si>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</si>
  <si>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</si>
  <si>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</si>
  <si>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</si>
  <si>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</si>
  <si>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</si>
  <si>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</si>
  <si>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</si>
  <si>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</si>
  <si>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</si>
  <si>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</si>
  <si>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</si>
  <si>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</si>
  <si>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</si>
  <si>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</si>
  <si>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</si>
  <si>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</si>
  <si>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</si>
  <si>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</si>
  <si>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</si>
  <si>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</si>
  <si>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</si>
  <si>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</si>
  <si>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</si>
  <si>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</si>
  <si>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</si>
  <si>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</si>
  <si>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</si>
  <si>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</si>
  <si>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</si>
  <si>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</si>
  <si>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</si>
  <si>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</si>
  <si>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</si>
  <si>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</si>
  <si>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</si>
  <si>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</si>
  <si>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</si>
  <si>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</si>
  <si>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</si>
  <si>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</si>
  <si>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</si>
  <si>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</si>
  <si>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</si>
  <si>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</si>
  <si>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</si>
  <si>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</si>
  <si>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</si>
  <si>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</si>
  <si>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</si>
  <si>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</si>
  <si>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</si>
  <si>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</si>
  <si>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</si>
  <si>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</si>
  <si>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</si>
  <si>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</si>
  <si>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</si>
  <si>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</si>
  <si>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</si>
  <si>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</si>
  <si>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</si>
  <si>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</si>
  <si>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</si>
  <si>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</si>
  <si>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</si>
  <si>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</si>
  <si>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</si>
  <si>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</si>
  <si>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</si>
  <si>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</si>
  <si>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</si>
  <si>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</si>
  <si>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</si>
  <si>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</si>
  <si>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</si>
  <si>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</si>
  <si>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</si>
  <si>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</si>
  <si>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</si>
  <si>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</si>
  <si>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</si>
  <si>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</si>
  <si>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</si>
  <si>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</si>
  <si>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</si>
  <si>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</si>
  <si>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</si>
  <si>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</si>
  <si>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</si>
  <si>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</si>
  <si>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</si>
  <si>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</si>
  <si>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</si>
  <si>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</si>
  <si>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</si>
  <si>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</si>
  <si>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</si>
  <si>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</si>
  <si>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</si>
  <si>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</si>
  <si>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</si>
  <si>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</si>
  <si>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</si>
  <si>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</si>
  <si>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</si>
  <si>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</si>
  <si>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</si>
  <si>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</si>
  <si>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</si>
  <si>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</si>
  <si>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</si>
  <si>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</si>
  <si>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</si>
  <si>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</si>
  <si>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</si>
  <si>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</si>
  <si>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</si>
  <si>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</si>
  <si>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</si>
  <si>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</si>
  <si>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</si>
  <si>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</si>
  <si>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</si>
  <si>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</si>
  <si>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</si>
  <si>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</si>
  <si>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</si>
  <si>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</si>
  <si>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</si>
  <si>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</si>
  <si>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</si>
  <si>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</si>
  <si>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</si>
  <si>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</si>
  <si>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</si>
  <si>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</si>
  <si>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</si>
  <si>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</si>
  <si>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</si>
  <si>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</si>
  <si>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</si>
  <si>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</si>
  <si>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</si>
  <si>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</si>
  <si>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</si>
  <si>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</si>
  <si>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</si>
  <si>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</si>
  <si>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</si>
  <si>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</si>
  <si>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</si>
  <si>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</si>
  <si>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</si>
  <si>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</si>
  <si>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</si>
  <si>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</si>
  <si>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</si>
  <si>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</si>
  <si>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</si>
  <si>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</si>
  <si>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</si>
  <si>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</si>
  <si>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</si>
  <si>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</si>
  <si>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</si>
  <si>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</si>
  <si>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</si>
  <si>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</si>
  <si>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</si>
  <si>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</si>
  <si>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</si>
  <si>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</si>
  <si>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</si>
  <si>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</si>
  <si>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</si>
  <si>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</si>
  <si>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</si>
  <si>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</si>
  <si>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</si>
  <si>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</si>
  <si>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</si>
  <si>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</si>
  <si>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</si>
  <si>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</si>
  <si>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</si>
  <si>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</si>
  <si>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</si>
  <si>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</si>
  <si>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</si>
  <si>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</si>
  <si>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</si>
  <si>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</si>
  <si>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</si>
  <si>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</si>
  <si>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</si>
  <si>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</si>
  <si>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</si>
  <si>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</si>
  <si>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</si>
  <si>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</si>
  <si>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</si>
  <si>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</si>
  <si>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</si>
  <si>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</si>
  <si>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</si>
  <si>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</si>
  <si>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</si>
  <si>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</si>
  <si>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</si>
  <si>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</si>
  <si>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</si>
  <si>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</si>
  <si>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</si>
  <si>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</si>
  <si>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</si>
  <si>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</si>
  <si>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</si>
  <si>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</si>
  <si>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</si>
  <si>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</si>
  <si>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</si>
  <si>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</si>
  <si>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</si>
  <si>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</si>
  <si>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</si>
  <si>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</si>
  <si>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</si>
  <si>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</si>
  <si>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</si>
  <si>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</si>
  <si>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</si>
  <si>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</si>
  <si>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</si>
  <si>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</si>
  <si>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</si>
  <si>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</si>
  <si>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</si>
  <si>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</si>
  <si>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</si>
  <si>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</si>
  <si>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</si>
  <si>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</si>
  <si>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</si>
  <si>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</si>
  <si>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</si>
  <si>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</si>
  <si>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</si>
  <si>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</si>
  <si>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</si>
  <si>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</si>
  <si>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</si>
  <si>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</si>
  <si>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</si>
  <si>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</si>
  <si>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</si>
  <si>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</si>
  <si>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</si>
  <si>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</si>
  <si>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</si>
  <si>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</si>
  <si>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</si>
  <si>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</si>
  <si>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</si>
  <si>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</si>
  <si>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</si>
  <si>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</si>
  <si>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</si>
  <si>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</si>
  <si>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</si>
  <si>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</si>
  <si>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</si>
  <si>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</si>
  <si>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</si>
  <si>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</si>
  <si>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</si>
  <si>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</si>
  <si>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</si>
  <si>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</si>
  <si>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</si>
  <si>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</si>
  <si>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</si>
  <si>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</si>
  <si>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</si>
  <si>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</si>
  <si>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</si>
  <si>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</si>
  <si>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</si>
  <si>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</si>
  <si>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</si>
  <si>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</si>
  <si>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</si>
  <si>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</si>
  <si>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</si>
  <si>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</si>
  <si>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</si>
  <si>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</si>
  <si>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</si>
  <si>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</si>
  <si>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</si>
  <si>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</si>
  <si>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</si>
  <si>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</si>
  <si>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</si>
  <si>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</si>
  <si>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</si>
  <si>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</si>
  <si>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</si>
  <si>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</si>
  <si>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</si>
  <si>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</si>
  <si>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</si>
  <si>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</si>
  <si>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</si>
  <si>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</si>
  <si>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</si>
  <si>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</si>
  <si>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</si>
  <si>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</si>
  <si>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</si>
  <si>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</si>
  <si>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</si>
  <si>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</si>
  <si>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</si>
  <si>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</si>
  <si>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</si>
  <si>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</si>
  <si>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</si>
  <si>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</si>
  <si>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</si>
  <si>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</si>
  <si>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</si>
  <si>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</si>
  <si>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</si>
  <si>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</si>
  <si>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</si>
  <si>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</si>
  <si>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</si>
  <si>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</si>
  <si>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</si>
  <si>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</si>
  <si>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</si>
  <si>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</si>
  <si>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</si>
  <si>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</si>
  <si>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</si>
  <si>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</si>
  <si>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</si>
  <si>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</si>
  <si>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</si>
  <si>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</si>
  <si>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</si>
  <si>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</si>
  <si>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</si>
  <si>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</si>
  <si>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</si>
  <si>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</si>
  <si>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</si>
  <si>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</si>
  <si>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</si>
  <si>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</si>
  <si>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</si>
  <si>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</si>
  <si>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</si>
  <si>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</si>
  <si>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</si>
  <si>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</si>
  <si>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</si>
  <si>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</si>
  <si>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</si>
  <si>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</si>
  <si>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</si>
  <si>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</si>
  <si>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</si>
  <si>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</si>
  <si>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</si>
  <si>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</si>
  <si>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</si>
  <si>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</si>
  <si>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</si>
  <si>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</si>
  <si>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</si>
  <si>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</si>
  <si>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</si>
  <si>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</si>
  <si>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</si>
  <si>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</si>
  <si>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</si>
  <si>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</si>
  <si>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</si>
  <si>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</si>
  <si>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</si>
  <si>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</si>
  <si>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</si>
  <si>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</si>
  <si>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</si>
  <si>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</si>
  <si>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</si>
  <si>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</si>
  <si>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</si>
  <si>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</si>
  <si>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</si>
  <si>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</si>
  <si>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</si>
  <si>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</si>
  <si>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</si>
  <si>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</si>
  <si>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</si>
  <si>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</si>
  <si>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</si>
  <si>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</si>
  <si>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</si>
  <si>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</si>
  <si>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</si>
  <si>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</si>
  <si>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</si>
  <si>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</si>
  <si>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</si>
  <si>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</si>
  <si>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</si>
  <si>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</si>
  <si>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</si>
  <si>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</si>
  <si>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</si>
  <si>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</si>
  <si>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</si>
  <si>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</si>
  <si>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</si>
  <si>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</si>
  <si>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</si>
  <si>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</si>
  <si>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</si>
  <si>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</si>
  <si>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</si>
  <si>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</si>
  <si>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</si>
  <si>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</si>
  <si>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</si>
  <si>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</si>
  <si>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</si>
  <si>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</si>
  <si>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</si>
  <si>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</si>
  <si>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</si>
  <si>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</si>
  <si>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</si>
  <si>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</si>
  <si>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</si>
  <si>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</si>
  <si>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</si>
  <si>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</si>
  <si>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</si>
  <si>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</si>
  <si>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</si>
  <si>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</si>
  <si>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</si>
  <si>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</si>
  <si>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</si>
  <si>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</si>
  <si>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</si>
  <si>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</si>
  <si>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</si>
  <si>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</si>
  <si>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</si>
  <si>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</si>
  <si>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</si>
  <si>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</si>
  <si>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</si>
  <si>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</si>
  <si>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</si>
  <si>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</si>
  <si>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</si>
  <si>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</si>
  <si>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</si>
  <si>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</si>
  <si>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</si>
  <si>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</si>
  <si>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</si>
  <si>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</si>
  <si>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</si>
  <si>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</si>
  <si>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</si>
  <si>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</si>
  <si>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</si>
  <si>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</si>
  <si>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</si>
  <si>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</si>
  <si>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</si>
  <si>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</si>
  <si>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</si>
  <si>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</si>
  <si>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</si>
  <si>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</si>
  <si>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</si>
  <si>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</si>
  <si>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</si>
  <si>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</si>
  <si>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</si>
  <si>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</si>
  <si>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</si>
  <si>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</si>
  <si>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</si>
  <si>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</si>
  <si>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</si>
  <si>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</si>
  <si>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</si>
  <si>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</si>
  <si>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</si>
  <si>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</si>
  <si>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</si>
  <si>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</si>
  <si>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</si>
  <si>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</si>
  <si>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</si>
  <si>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</si>
  <si>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</si>
  <si>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</si>
  <si>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</si>
  <si>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</si>
  <si>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</si>
  <si>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</si>
  <si>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</si>
  <si>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</si>
  <si>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</si>
  <si>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</si>
  <si>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</si>
  <si>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</si>
  <si>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</si>
  <si>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</si>
  <si>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</si>
  <si>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</si>
  <si>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</si>
  <si>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</si>
  <si>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</si>
  <si>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</si>
  <si>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</si>
  <si>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</si>
  <si>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</si>
  <si>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</si>
  <si>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</si>
  <si>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</si>
  <si>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</si>
  <si>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</si>
  <si>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</si>
  <si>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</si>
  <si>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</si>
  <si>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</si>
  <si>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</si>
  <si>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</si>
  <si>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</si>
  <si>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</si>
  <si>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</si>
  <si>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</si>
  <si>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</si>
  <si>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</si>
  <si>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</si>
  <si>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</si>
  <si>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</si>
  <si>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</si>
  <si>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</si>
  <si>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</si>
  <si>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</si>
  <si>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</si>
  <si>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</si>
  <si>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</si>
  <si>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</si>
  <si>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</si>
  <si>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</si>
  <si>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</si>
  <si>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</si>
  <si>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</si>
  <si>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</si>
  <si>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</si>
  <si>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</si>
  <si>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</si>
  <si>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</si>
  <si>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</si>
  <si>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</si>
  <si>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</si>
  <si>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</si>
  <si>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</si>
  <si>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</si>
  <si>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</si>
  <si>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</si>
  <si>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</si>
  <si>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</si>
  <si>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</si>
  <si>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</si>
  <si>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</si>
  <si>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</si>
  <si>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</si>
  <si>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</si>
  <si>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</si>
  <si>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</si>
  <si>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</si>
  <si>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</si>
  <si>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</si>
  <si>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</si>
  <si>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</si>
  <si>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</si>
  <si>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</si>
  <si>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</si>
  <si>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</si>
  <si>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</si>
  <si>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</si>
  <si>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</si>
  <si>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</si>
  <si>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</si>
  <si>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</si>
  <si>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</si>
  <si>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</si>
  <si>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</si>
  <si>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</si>
  <si>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</si>
  <si>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</si>
  <si>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</si>
  <si>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</si>
  <si>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</si>
  <si>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</si>
  <si>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</si>
  <si>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</si>
  <si>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</si>
  <si>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</si>
  <si>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</si>
  <si>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</si>
  <si>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</si>
  <si>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</si>
  <si>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</si>
  <si>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</si>
  <si>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</si>
  <si>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</si>
  <si>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</si>
  <si>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</si>
  <si>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</si>
  <si>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</si>
  <si>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</si>
  <si>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</si>
  <si>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</si>
  <si>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</si>
  <si>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</si>
  <si>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</si>
  <si>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</si>
  <si>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</si>
  <si>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</si>
  <si>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</si>
  <si>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</si>
  <si>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</si>
  <si>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</si>
  <si>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</si>
  <si>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</si>
  <si>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</si>
  <si>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</si>
  <si>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</si>
  <si>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</si>
  <si>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</si>
  <si>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</si>
  <si>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</si>
  <si>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</si>
  <si>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</si>
  <si>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</si>
  <si>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</si>
  <si>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</si>
  <si>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</si>
  <si>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</si>
  <si>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</si>
  <si>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</si>
  <si>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</si>
  <si>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</si>
  <si>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</si>
  <si>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</si>
  <si>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</si>
  <si>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</si>
  <si>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</si>
  <si>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</si>
  <si>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</si>
  <si>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</si>
  <si>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</si>
  <si>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</si>
  <si>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</si>
  <si>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</si>
  <si>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</si>
  <si>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</si>
  <si>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</si>
  <si>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</si>
  <si>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</si>
  <si>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</si>
  <si>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</si>
  <si>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</si>
  <si>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</si>
  <si>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</si>
  <si>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</si>
  <si>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</si>
  <si>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</si>
  <si>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</si>
  <si>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</si>
  <si>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</si>
  <si>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</si>
  <si>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</si>
  <si>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</si>
  <si>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</si>
  <si>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</si>
  <si>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</si>
  <si>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</si>
  <si>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</si>
  <si>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</si>
  <si>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</si>
  <si>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</si>
  <si>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</si>
  <si>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</si>
  <si>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</si>
  <si>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</si>
  <si>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</si>
  <si>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</si>
  <si>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</si>
  <si>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</si>
  <si>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</si>
  <si>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</si>
  <si>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</si>
  <si>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</si>
  <si>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</si>
  <si>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</si>
  <si>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</si>
  <si>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</si>
  <si>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</si>
  <si>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</si>
  <si>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</si>
  <si>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</si>
  <si>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</si>
  <si>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</si>
  <si>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</si>
  <si>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</si>
  <si>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</si>
  <si>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</si>
  <si>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</si>
  <si>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</si>
  <si>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</si>
  <si>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</si>
  <si>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</si>
  <si>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</si>
  <si>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</si>
  <si>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</si>
  <si>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</si>
  <si>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</si>
  <si>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</si>
  <si>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</si>
  <si>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</si>
  <si>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</si>
  <si>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</si>
  <si>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</si>
  <si>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</si>
  <si>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</si>
  <si>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</si>
  <si>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</si>
  <si>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</si>
  <si>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</si>
  <si>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</si>
  <si>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</si>
  <si>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</si>
  <si>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</si>
  <si>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</si>
  <si>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</si>
  <si>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</si>
  <si>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</si>
  <si>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</si>
  <si>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</si>
  <si>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</si>
  <si>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</si>
  <si>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</si>
  <si>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</si>
  <si>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</si>
  <si>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</si>
  <si>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</si>
  <si>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</si>
  <si>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</si>
  <si>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</si>
  <si>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</si>
  <si>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</si>
  <si>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</si>
  <si>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</si>
  <si>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</si>
  <si>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</si>
  <si>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</si>
  <si>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</si>
  <si>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</si>
  <si>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</si>
  <si>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</si>
  <si>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</si>
  <si>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</si>
  <si>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</si>
  <si>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</si>
  <si>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</si>
  <si>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</si>
  <si>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</si>
  <si>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</si>
  <si>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</si>
  <si>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</si>
  <si>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</si>
  <si>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</si>
  <si>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</si>
  <si>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</si>
  <si>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</si>
  <si>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</si>
  <si>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</si>
  <si>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</si>
  <si>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</si>
  <si>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</si>
  <si>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</si>
  <si>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</si>
  <si>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</si>
  <si>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</si>
  <si>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</si>
  <si>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</si>
  <si>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</si>
  <si>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</si>
  <si>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</si>
  <si>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</si>
  <si>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</si>
  <si>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</si>
  <si>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</si>
  <si>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</si>
  <si>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</si>
  <si>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</si>
  <si>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</si>
  <si>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</si>
  <si>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</si>
  <si>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</si>
  <si>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</si>
  <si>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</si>
  <si>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</si>
  <si>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</si>
  <si>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</si>
  <si>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</si>
  <si>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</si>
  <si>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</si>
  <si>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</si>
  <si>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</si>
  <si>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</si>
  <si>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</si>
  <si>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</si>
  <si>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</si>
  <si>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</si>
  <si>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</si>
  <si>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</si>
  <si>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</si>
  <si>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</si>
  <si>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</si>
  <si>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</si>
  <si>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</si>
  <si>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</si>
  <si>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</si>
  <si>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</si>
  <si>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</si>
  <si>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</si>
  <si>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</si>
  <si>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</si>
  <si>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</si>
  <si>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</si>
  <si>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</si>
  <si>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</si>
  <si>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</si>
  <si>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</si>
  <si>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</si>
  <si>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</si>
  <si>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</si>
  <si>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</si>
  <si>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</si>
  <si>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</si>
  <si>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</si>
  <si>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</si>
  <si>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</si>
  <si>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</si>
  <si>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</si>
  <si>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</si>
  <si>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</si>
  <si>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</si>
  <si>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</si>
  <si>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</si>
  <si>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</si>
  <si>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</si>
  <si>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</si>
  <si>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</si>
  <si>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</si>
  <si>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</si>
  <si>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</si>
  <si>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</si>
  <si>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</si>
  <si>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</si>
  <si>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</si>
  <si>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</si>
  <si>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</si>
  <si>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</si>
  <si>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</si>
  <si>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</si>
  <si>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</si>
  <si>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</si>
  <si>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</si>
  <si>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</si>
  <si>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</si>
  <si>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</si>
  <si>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</si>
  <si>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</si>
  <si>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</si>
  <si>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</si>
  <si>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</si>
  <si>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</si>
  <si>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</si>
  <si>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</si>
  <si>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</si>
  <si>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</si>
  <si>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</si>
  <si>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</si>
  <si>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</si>
  <si>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</si>
  <si>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</si>
  <si>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</si>
  <si>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</si>
  <si>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</si>
  <si>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</si>
  <si>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</si>
  <si>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</si>
  <si>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</si>
  <si>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</si>
  <si>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</si>
  <si>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</si>
  <si>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</si>
  <si>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</si>
  <si>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</si>
  <si>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</si>
  <si>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</si>
  <si>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</si>
  <si>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</si>
  <si>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</si>
  <si>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</si>
  <si>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</si>
  <si>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</si>
  <si>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</si>
  <si>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</si>
  <si>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</si>
  <si>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</si>
  <si>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</si>
  <si>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</si>
  <si>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</si>
  <si>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</si>
  <si>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</si>
  <si>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</si>
  <si>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</si>
  <si>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</si>
  <si>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</si>
  <si>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</si>
  <si>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</si>
  <si>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</si>
  <si>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</si>
  <si>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</si>
  <si>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</si>
  <si>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</si>
  <si>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</si>
  <si>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</si>
  <si>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</si>
  <si>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</si>
  <si>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</si>
  <si>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</si>
  <si>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</si>
  <si>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</si>
  <si>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</si>
  <si>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</si>
  <si>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</si>
  <si>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</si>
  <si>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</si>
  <si>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</si>
  <si>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</si>
  <si>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</si>
  <si>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</si>
  <si>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</si>
  <si>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</si>
  <si>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</si>
  <si>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</si>
  <si>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</si>
  <si>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</si>
  <si>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</si>
  <si>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</si>
  <si>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</si>
  <si>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</si>
  <si>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</si>
  <si>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</si>
  <si>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</si>
  <si>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</si>
  <si>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</si>
  <si>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</si>
  <si>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</si>
  <si>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</si>
  <si>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</si>
  <si>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</si>
  <si>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</si>
  <si>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</si>
  <si>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</si>
  <si>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</si>
  <si>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</si>
  <si>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</si>
  <si>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</si>
  <si>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</si>
  <si>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</si>
  <si>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</si>
  <si>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</si>
  <si>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</si>
  <si>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</si>
  <si>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</si>
  <si>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</si>
  <si>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</si>
  <si>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</si>
  <si>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</si>
  <si>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</si>
  <si>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</si>
  <si>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</si>
  <si>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</si>
  <si>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</si>
  <si>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</si>
  <si>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</si>
  <si>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</si>
  <si>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</si>
  <si>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</si>
  <si>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</si>
  <si>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</si>
  <si>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</si>
  <si>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</si>
  <si>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</si>
  <si>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</si>
  <si>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</si>
  <si>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</si>
  <si>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</si>
  <si>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</si>
  <si>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</si>
  <si>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</si>
  <si>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</si>
  <si>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</si>
  <si>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</si>
  <si>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</si>
  <si>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</si>
  <si>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</si>
  <si>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</si>
  <si>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</si>
  <si>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</si>
  <si>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</si>
  <si>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</si>
  <si>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</si>
  <si>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</si>
  <si>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</si>
  <si>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</si>
  <si>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</si>
  <si>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</si>
  <si>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</si>
  <si>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</si>
  <si>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</si>
  <si>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</si>
  <si>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</si>
  <si>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</si>
  <si>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</si>
  <si>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</si>
  <si>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</si>
  <si>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</si>
  <si>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</si>
  <si>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</si>
  <si>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</si>
  <si>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</si>
  <si>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</si>
  <si>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</si>
  <si>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</si>
  <si>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</si>
  <si>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</si>
  <si>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</si>
  <si>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</si>
  <si>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</si>
  <si>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</si>
  <si>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</si>
  <si>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</si>
  <si>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</si>
  <si>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</si>
  <si>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</si>
  <si>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</si>
  <si>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</si>
  <si>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</si>
  <si>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</si>
  <si>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</si>
  <si>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</si>
  <si>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</si>
  <si>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</si>
  <si>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</si>
  <si>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</si>
  <si>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</si>
  <si>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</si>
  <si>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</si>
  <si>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</si>
  <si>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</si>
  <si>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</si>
  <si>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</si>
  <si>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</si>
  <si>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</si>
  <si>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</si>
  <si>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</si>
  <si>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</si>
  <si>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</si>
  <si>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</si>
  <si>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</si>
  <si>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</si>
  <si>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</si>
  <si>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</si>
  <si>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</si>
  <si>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</si>
  <si>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</si>
  <si>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</si>
  <si>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</si>
  <si>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</si>
  <si>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</si>
  <si>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</si>
  <si>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</si>
  <si>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</si>
  <si>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</si>
  <si>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</si>
  <si>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</si>
  <si>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</si>
  <si>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</si>
  <si>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</si>
  <si>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</si>
  <si>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</si>
  <si>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</si>
  <si>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</si>
  <si>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</si>
  <si>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</si>
  <si>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</si>
  <si>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</si>
  <si>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</si>
  <si>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</si>
  <si>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</si>
  <si>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</si>
  <si>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</si>
  <si>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</si>
  <si>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</si>
  <si>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</si>
  <si>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</si>
  <si>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</si>
  <si>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</si>
  <si>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</si>
  <si>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</si>
  <si>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</si>
  <si>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</si>
  <si>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</si>
  <si>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</si>
  <si>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</si>
  <si>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</si>
  <si>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</si>
  <si>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</si>
  <si>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</si>
  <si>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</si>
  <si>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</si>
  <si>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</si>
  <si>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</si>
  <si>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</si>
  <si>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</si>
  <si>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</si>
  <si>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</si>
  <si>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</si>
  <si>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</si>
  <si>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</si>
  <si>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</si>
  <si>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</si>
  <si>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</si>
  <si>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</si>
  <si>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</si>
  <si>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</si>
  <si>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</si>
  <si>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</si>
  <si>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</si>
  <si>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</si>
  <si>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</si>
  <si>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</si>
  <si>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</si>
  <si>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</si>
  <si>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</si>
  <si>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</si>
  <si>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</si>
  <si>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</si>
  <si>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</si>
  <si>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</si>
  <si>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</si>
  <si>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</si>
  <si>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</si>
  <si>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</si>
  <si>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</si>
  <si>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</si>
  <si>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</si>
  <si>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</si>
  <si>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</si>
  <si>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</si>
  <si>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</si>
  <si>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</si>
  <si>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</si>
  <si>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</si>
  <si>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</si>
  <si>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</si>
  <si>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</si>
  <si>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</si>
  <si>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</si>
  <si>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</si>
  <si>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</si>
  <si>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</si>
  <si>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</si>
  <si>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</si>
  <si>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</si>
  <si>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</si>
  <si>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</si>
  <si>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</si>
  <si>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</si>
  <si>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</si>
  <si>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</si>
  <si>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</si>
  <si>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</si>
  <si>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</si>
  <si>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</si>
  <si>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</si>
  <si>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</si>
  <si>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</si>
  <si>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</si>
  <si>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</si>
  <si>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</si>
  <si>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</si>
  <si>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</si>
  <si>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</si>
  <si>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</si>
  <si>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</si>
  <si>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</si>
  <si>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</si>
  <si>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</si>
  <si>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</si>
  <si>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</si>
  <si>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</si>
  <si>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</si>
  <si>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</si>
  <si>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</si>
  <si>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</si>
  <si>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</si>
  <si>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</si>
  <si>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</si>
  <si>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</si>
  <si>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</si>
  <si>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</si>
  <si>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</si>
  <si>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</si>
  <si>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</si>
  <si>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</si>
  <si>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</si>
  <si>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</si>
  <si>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</si>
  <si>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</si>
  <si>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</si>
  <si>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</si>
  <si>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</si>
  <si>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</si>
  <si>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</si>
  <si>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</si>
  <si>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</si>
  <si>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</si>
  <si>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</si>
  <si>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</si>
  <si>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</si>
  <si>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</si>
  <si>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</si>
  <si>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</si>
  <si>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</si>
  <si>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</si>
  <si>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</si>
  <si>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</si>
  <si>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</si>
  <si>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</si>
  <si>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</si>
  <si>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</si>
  <si>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</si>
  <si>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</si>
  <si>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</si>
  <si>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</si>
  <si>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</si>
  <si>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</si>
  <si>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</si>
  <si>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</si>
  <si>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</si>
  <si>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</si>
  <si>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</si>
  <si>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</si>
  <si>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</si>
  <si>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</si>
  <si>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</si>
  <si>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</si>
  <si>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</si>
  <si>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</si>
  <si>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</si>
  <si>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</si>
  <si>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</si>
  <si>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</si>
  <si>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</si>
  <si>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</si>
  <si>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</si>
  <si>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</si>
  <si>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</si>
  <si>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</si>
  <si>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</si>
  <si>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</si>
  <si>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</si>
  <si>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</si>
  <si>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</si>
  <si>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</si>
  <si>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</si>
  <si>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</si>
  <si>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</si>
  <si>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</si>
  <si>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</si>
  <si>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</si>
  <si>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</si>
  <si>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</si>
  <si>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</si>
  <si>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</si>
  <si>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</si>
  <si>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</si>
  <si>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</si>
  <si>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</si>
  <si>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</si>
  <si>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</si>
  <si>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</si>
  <si>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</si>
  <si>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</si>
  <si>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</si>
  <si>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</si>
  <si>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</si>
  <si>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</si>
  <si>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</si>
  <si>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</si>
  <si>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</si>
  <si>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</si>
  <si>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</si>
  <si>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</si>
  <si>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</si>
  <si>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</si>
  <si>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</si>
  <si>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</si>
  <si>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</si>
  <si>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</si>
  <si>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</si>
  <si>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</si>
  <si>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</si>
  <si>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</si>
  <si>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</si>
  <si>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</si>
  <si>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</si>
  <si>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</si>
  <si>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</si>
  <si>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</si>
  <si>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</si>
  <si>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</si>
  <si>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</si>
  <si>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</si>
  <si>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</si>
  <si>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</si>
  <si>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</si>
  <si>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</si>
  <si>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</si>
  <si>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</si>
  <si>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</si>
  <si>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</si>
  <si>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</si>
  <si>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</si>
  <si>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</si>
  <si>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</si>
  <si>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</si>
  <si>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</si>
  <si>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</si>
  <si>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</si>
  <si>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</si>
  <si>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</si>
  <si>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</si>
  <si>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</si>
  <si>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</si>
  <si>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</si>
  <si>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</si>
  <si>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</si>
  <si>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</si>
  <si>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</si>
  <si>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</si>
  <si>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</si>
  <si>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</si>
  <si>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</si>
  <si>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</si>
  <si>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</si>
  <si>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</si>
  <si>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</si>
  <si>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</si>
  <si>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</si>
  <si>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</si>
  <si>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</si>
  <si>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</si>
  <si>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</si>
  <si>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</si>
  <si>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</si>
  <si>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</si>
  <si>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</si>
  <si>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</si>
  <si>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</si>
  <si>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</si>
  <si>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</si>
  <si>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</si>
  <si>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</si>
  <si>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</si>
  <si>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</si>
  <si>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</si>
  <si>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</si>
  <si>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</si>
  <si>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</si>
  <si>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</si>
  <si>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</si>
  <si>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</si>
  <si>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</si>
  <si>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</si>
  <si>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</si>
  <si>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</si>
  <si>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</si>
  <si>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</si>
  <si>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</si>
  <si>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</si>
  <si>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</si>
  <si>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</si>
  <si>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</si>
  <si>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</si>
  <si>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</si>
  <si>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</si>
  <si>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</si>
  <si>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</si>
  <si>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</si>
  <si>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</si>
  <si>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</si>
  <si>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</si>
  <si>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</si>
  <si>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</si>
  <si>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</si>
  <si>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</si>
  <si>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</si>
  <si>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</si>
  <si>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</si>
  <si>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</si>
  <si>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</si>
  <si>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</si>
  <si>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</si>
  <si>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</si>
  <si>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</si>
  <si>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</si>
  <si>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</si>
  <si>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</si>
  <si>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</si>
  <si>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</si>
  <si>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</si>
  <si>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</si>
  <si>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</si>
  <si>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</si>
  <si>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</si>
  <si>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</si>
  <si>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</si>
  <si>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</si>
  <si>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</si>
  <si>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</si>
  <si>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</si>
  <si>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</si>
  <si>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</si>
  <si>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</si>
  <si>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</si>
  <si>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</si>
  <si>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</si>
  <si>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</si>
  <si>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</si>
  <si>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</si>
  <si>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</si>
  <si>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</si>
  <si>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</si>
  <si>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</si>
  <si>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</si>
  <si>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</si>
  <si>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</si>
  <si>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</si>
  <si>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</si>
  <si>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</si>
  <si>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</si>
  <si>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</si>
  <si>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</si>
  <si>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</si>
  <si>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</si>
  <si>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</si>
  <si>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</si>
  <si>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</si>
  <si>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</si>
  <si>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</si>
  <si>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</si>
  <si>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</si>
  <si>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</si>
  <si>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</si>
  <si>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</si>
  <si>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</si>
  <si>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</si>
  <si>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</si>
  <si>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</si>
  <si>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</si>
  <si>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</si>
  <si>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</si>
  <si>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</si>
  <si>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</si>
  <si>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</si>
  <si>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</si>
  <si>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</si>
  <si>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</si>
  <si>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</si>
  <si>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</si>
  <si>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</si>
  <si>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</si>
  <si>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</si>
  <si>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</si>
  <si>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</si>
  <si>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</si>
  <si>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</si>
  <si>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</si>
  <si>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</si>
  <si>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</si>
  <si>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</si>
  <si>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</si>
  <si>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</si>
  <si>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</si>
  <si>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</si>
  <si>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</si>
  <si>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</si>
  <si>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</si>
  <si>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</si>
  <si>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</si>
  <si>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</si>
  <si>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</si>
  <si>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</si>
  <si>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</si>
  <si>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</si>
  <si>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</si>
  <si>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</si>
  <si>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</si>
  <si>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</si>
  <si>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</si>
  <si>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</si>
  <si>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</si>
  <si>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</si>
  <si>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</si>
  <si>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</si>
  <si>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</si>
  <si>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</si>
  <si>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</si>
  <si>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</si>
  <si>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</si>
  <si>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</si>
  <si>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</si>
  <si>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</si>
  <si>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</si>
  <si>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</si>
  <si>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</si>
  <si>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</si>
  <si>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</si>
  <si>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</si>
  <si>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</si>
  <si>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</si>
  <si>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</si>
  <si>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</si>
  <si>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</si>
  <si>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</si>
  <si>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</si>
  <si>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</si>
  <si>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</si>
  <si>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</si>
  <si>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</si>
  <si>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</si>
  <si>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</si>
  <si>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</si>
  <si>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</si>
  <si>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</si>
  <si>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</si>
  <si>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</si>
  <si>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</si>
  <si>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</si>
  <si>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</si>
  <si>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</si>
  <si>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</si>
  <si>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</si>
  <si>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</si>
  <si>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</si>
  <si>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</si>
  <si>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</si>
  <si>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</si>
  <si>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</si>
  <si>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</si>
  <si>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</si>
  <si>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</si>
  <si>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</si>
  <si>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</si>
  <si>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</si>
  <si>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</si>
  <si>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</si>
  <si>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</si>
  <si>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</si>
  <si>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</si>
  <si>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</si>
  <si>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</si>
  <si>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</si>
  <si>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</si>
  <si>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</si>
  <si>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</si>
  <si>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</si>
  <si>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</si>
  <si>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</si>
  <si>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</si>
  <si>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</si>
  <si>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</si>
  <si>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</si>
  <si>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</si>
  <si>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</si>
  <si>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</si>
  <si>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</si>
  <si>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</si>
  <si>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</si>
  <si>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</si>
  <si>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</si>
  <si>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</si>
  <si>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</si>
  <si>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</si>
  <si>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</si>
  <si>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</si>
  <si>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</si>
  <si>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</si>
  <si>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</si>
  <si>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</si>
  <si>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</si>
  <si>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</si>
  <si>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</si>
  <si>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</si>
  <si>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</si>
  <si>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</si>
  <si>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</si>
  <si>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</si>
  <si>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</si>
  <si>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</si>
  <si>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</si>
  <si>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</si>
  <si>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</si>
  <si>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</si>
  <si>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</si>
  <si>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</si>
  <si>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</si>
  <si>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</si>
  <si>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</si>
  <si>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</si>
  <si>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</si>
  <si>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</si>
  <si>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</si>
  <si>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</si>
  <si>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</si>
  <si>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</si>
  <si>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</si>
  <si>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</si>
  <si>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</si>
  <si>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</si>
  <si>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</si>
  <si>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</si>
  <si>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</si>
  <si>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</si>
  <si>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</si>
  <si>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</si>
  <si>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</si>
  <si>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</si>
  <si>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</si>
  <si>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</si>
  <si>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</si>
  <si>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</si>
  <si>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</si>
  <si>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</si>
  <si>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</si>
  <si>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</si>
  <si>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</si>
  <si>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</si>
  <si>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</si>
  <si>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</si>
  <si>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</si>
  <si>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</si>
  <si>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</si>
  <si>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</si>
  <si>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</si>
  <si>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</si>
  <si>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</si>
  <si>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</si>
  <si>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</si>
  <si>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</si>
  <si>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</si>
  <si>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</si>
  <si>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</si>
  <si>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</si>
  <si>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</si>
  <si>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</si>
  <si>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</si>
  <si>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</si>
  <si>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</si>
  <si>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</si>
  <si>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</si>
  <si>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</si>
  <si>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</si>
  <si>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</si>
  <si>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</si>
  <si>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</si>
  <si>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</si>
  <si>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</si>
  <si>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</si>
  <si>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</si>
  <si>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</si>
  <si>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</si>
  <si>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</si>
  <si>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</si>
  <si>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</si>
  <si>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</si>
  <si>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</si>
  <si>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</si>
  <si>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</si>
  <si>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</si>
  <si>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</si>
  <si>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</si>
  <si>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</si>
  <si>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</si>
  <si>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</si>
  <si>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</si>
  <si>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</si>
  <si>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</si>
  <si>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</si>
  <si>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</si>
  <si>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</si>
  <si>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</si>
  <si>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</si>
  <si>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</si>
  <si>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</si>
  <si>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</si>
  <si>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</si>
  <si>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</si>
  <si>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</si>
  <si>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</si>
  <si>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</si>
  <si>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</si>
  <si>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</si>
  <si>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</si>
  <si>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</si>
  <si>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</si>
  <si>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</si>
  <si>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</si>
  <si>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</si>
  <si>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</si>
  <si>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</si>
  <si>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</si>
  <si>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</si>
  <si>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</si>
  <si>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</si>
  <si>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</si>
  <si>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</si>
  <si>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</si>
  <si>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</si>
  <si>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</si>
  <si>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</si>
  <si>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</si>
  <si>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</si>
  <si>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</si>
  <si>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</si>
  <si>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</si>
  <si>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</si>
  <si>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</si>
  <si>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</si>
  <si>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</si>
  <si>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</si>
  <si>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</si>
  <si>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</si>
  <si>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</si>
  <si>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</si>
  <si>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</si>
  <si>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</si>
  <si>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</si>
  <si>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</si>
  <si>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</si>
  <si>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</si>
  <si>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</si>
  <si>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</si>
  <si>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</si>
  <si>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</si>
  <si>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</si>
  <si>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</si>
  <si>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</si>
  <si>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</si>
  <si>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</si>
  <si>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</si>
  <si>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</si>
  <si>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</si>
  <si>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</si>
  <si>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</si>
  <si>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</si>
  <si>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</si>
  <si>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</si>
  <si>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</si>
  <si>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</si>
  <si>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</si>
  <si>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</si>
  <si>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</si>
  <si>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</si>
  <si>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</si>
  <si>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</si>
  <si>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</si>
  <si>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</si>
  <si>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</si>
  <si>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</si>
  <si>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</si>
  <si>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</si>
  <si>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</si>
  <si>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</si>
  <si>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</si>
  <si>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</si>
  <si>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</si>
  <si>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</si>
  <si>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</si>
  <si>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</si>
  <si>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</si>
  <si>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</si>
  <si>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</si>
  <si>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</si>
  <si>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</si>
  <si>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</si>
  <si>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</si>
  <si>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</si>
  <si>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</si>
  <si>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</si>
  <si>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</si>
  <si>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</si>
  <si>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</si>
  <si>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</si>
  <si>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</si>
  <si>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</si>
  <si>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</si>
  <si>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</si>
  <si>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</si>
  <si>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</si>
  <si>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</si>
  <si>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</si>
  <si>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</si>
  <si>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</si>
  <si>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</si>
  <si>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</si>
  <si>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</si>
  <si>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</si>
  <si>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</si>
  <si>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</si>
  <si>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</si>
  <si>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</si>
  <si>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</si>
  <si>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</si>
  <si>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</si>
  <si>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</si>
  <si>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</si>
  <si>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</si>
  <si>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</si>
  <si>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</si>
  <si>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</si>
  <si>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</si>
  <si>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</si>
  <si>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</si>
  <si>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</si>
  <si>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</si>
  <si>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</si>
  <si>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</si>
  <si>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</si>
  <si>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</si>
  <si>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</si>
  <si>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</si>
  <si>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</si>
  <si>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</si>
  <si>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</si>
  <si>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</si>
  <si>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</si>
  <si>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</si>
  <si>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</si>
  <si>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</si>
  <si>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</si>
  <si>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</si>
  <si>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</si>
  <si>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</si>
  <si>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</si>
  <si>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</si>
  <si>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</si>
  <si>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</si>
  <si>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</si>
  <si>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</si>
  <si>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</si>
  <si>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</si>
  <si>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</si>
  <si>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</si>
  <si>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</si>
  <si>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</si>
  <si>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</si>
  <si>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</si>
  <si>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</si>
  <si>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</si>
  <si>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</si>
  <si>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</si>
  <si>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</si>
  <si>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</si>
  <si>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</si>
  <si>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</si>
  <si>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</si>
  <si>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</si>
  <si>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</si>
  <si>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</si>
  <si>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</si>
  <si>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</si>
  <si>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</si>
  <si>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</si>
  <si>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</si>
  <si>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</si>
  <si>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</si>
  <si>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</si>
  <si>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</si>
  <si>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</si>
  <si>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</si>
  <si>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</si>
  <si>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</si>
  <si>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</si>
  <si>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</si>
  <si>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</si>
  <si>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</si>
  <si>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</si>
  <si>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</si>
  <si>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</si>
  <si>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</si>
  <si>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</si>
  <si>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</si>
  <si>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</si>
  <si>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</si>
  <si>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</si>
  <si>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</si>
  <si>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</si>
  <si>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</si>
  <si>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</si>
  <si>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</si>
  <si>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</si>
  <si>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</si>
  <si>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</si>
  <si>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</si>
  <si>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</si>
  <si>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</si>
  <si>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</si>
  <si>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</si>
  <si>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</si>
  <si>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</si>
  <si>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</si>
  <si>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</si>
  <si>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</si>
  <si>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</si>
  <si>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</si>
  <si>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</si>
  <si>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</si>
  <si>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</si>
  <si>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</si>
  <si>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</si>
  <si>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</si>
  <si>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</si>
  <si>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</si>
  <si>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</si>
  <si>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</si>
  <si>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</si>
  <si>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</si>
  <si>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</si>
  <si>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</si>
  <si>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</si>
  <si>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</si>
  <si>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</si>
  <si>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</si>
  <si>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</si>
  <si>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</si>
  <si>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</si>
  <si>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</si>
  <si>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</si>
  <si>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</si>
  <si>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</si>
  <si>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</si>
  <si>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</si>
  <si>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</si>
  <si>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</si>
  <si>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</si>
  <si>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</si>
  <si>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</si>
  <si>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</si>
  <si>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</si>
  <si>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</si>
  <si>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</si>
  <si>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</si>
  <si>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</si>
  <si>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</si>
  <si>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</si>
  <si>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</si>
  <si>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</si>
  <si>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</si>
  <si>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</si>
  <si>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</si>
  <si>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</si>
  <si>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</si>
  <si>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</si>
  <si>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</si>
  <si>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</si>
  <si>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</si>
  <si>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</si>
  <si>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</si>
  <si>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</si>
  <si>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</si>
  <si>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</si>
  <si>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</si>
  <si>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</si>
  <si>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</si>
  <si>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</si>
  <si>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</si>
  <si>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</si>
  <si>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</si>
  <si>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</si>
  <si>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</si>
  <si>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</si>
  <si>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</si>
  <si>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</si>
  <si>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</si>
  <si>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</si>
  <si>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</si>
  <si>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</si>
  <si>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</si>
  <si>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</si>
  <si>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</si>
  <si>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</si>
  <si>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</si>
  <si>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</si>
  <si>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</si>
  <si>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</si>
  <si>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</si>
  <si>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</si>
  <si>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</si>
  <si>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</si>
  <si>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</si>
  <si>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</si>
  <si>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</si>
  <si>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</si>
  <si>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</si>
  <si>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</si>
  <si>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</si>
  <si>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</si>
  <si>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</si>
  <si>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</si>
  <si>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</si>
  <si>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</si>
  <si>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</si>
  <si>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</si>
  <si>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</si>
  <si>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</si>
  <si>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</si>
  <si>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</si>
  <si>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</si>
  <si>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</si>
  <si>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</si>
  <si>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</si>
  <si>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</si>
  <si>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</si>
  <si>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</si>
  <si>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</si>
  <si>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</si>
  <si>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</si>
  <si>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</si>
  <si>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</si>
  <si>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</si>
  <si>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</si>
  <si>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</si>
  <si>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</si>
  <si>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</si>
  <si>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</si>
  <si>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</si>
  <si>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</si>
  <si>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</si>
  <si>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</si>
  <si>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</si>
  <si>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</si>
  <si>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</si>
  <si>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</si>
  <si>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</si>
  <si>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</si>
  <si>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</si>
  <si>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</si>
  <si>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</si>
  <si>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</si>
  <si>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</si>
  <si>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</si>
  <si>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</si>
  <si>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</si>
  <si>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</si>
  <si>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</si>
  <si>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</si>
  <si>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</si>
  <si>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</si>
  <si>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</si>
  <si>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</si>
  <si>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</si>
  <si>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</si>
  <si>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</si>
  <si>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</si>
  <si>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</si>
  <si>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</si>
  <si>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</si>
  <si>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</si>
  <si>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</si>
  <si>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</si>
  <si>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</si>
  <si>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</si>
  <si>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</si>
  <si>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</si>
  <si>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</si>
  <si>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</si>
  <si>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</si>
  <si>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</si>
  <si>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</si>
  <si>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</si>
  <si>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</si>
  <si>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</si>
  <si>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</si>
  <si>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</si>
  <si>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</si>
  <si>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</si>
  <si>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</si>
  <si>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</si>
  <si>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</si>
  <si>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</si>
  <si>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</si>
  <si>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</si>
  <si>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</si>
  <si>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</si>
  <si>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</si>
  <si>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</si>
  <si>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</si>
  <si>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</si>
  <si>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</si>
  <si>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</si>
  <si>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</si>
  <si>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</si>
  <si>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</si>
  <si>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</si>
  <si>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</si>
  <si>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</si>
  <si>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</si>
  <si>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</si>
  <si>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</si>
  <si>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</si>
  <si>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</si>
  <si>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</si>
  <si>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</si>
  <si>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</si>
  <si>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</si>
  <si>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</si>
  <si>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</si>
  <si>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</si>
  <si>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</si>
  <si>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</si>
  <si>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</si>
  <si>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</si>
  <si>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</si>
  <si>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</si>
  <si>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</si>
  <si>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</si>
  <si>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</si>
  <si>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</si>
  <si>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</si>
  <si>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</si>
  <si>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</si>
  <si>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</si>
  <si>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</si>
  <si>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</si>
  <si>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</si>
  <si>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</si>
  <si>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</si>
  <si>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</si>
  <si>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</si>
  <si>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</si>
  <si>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</si>
  <si>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</si>
  <si>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</si>
  <si>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</si>
  <si>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</si>
  <si>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</si>
  <si>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</si>
  <si>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</si>
  <si>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</si>
  <si>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</si>
  <si>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</si>
  <si>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</si>
  <si>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</si>
  <si>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</si>
  <si>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</si>
  <si>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</si>
  <si>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</si>
  <si>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</si>
  <si>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</si>
  <si>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</si>
  <si>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</si>
  <si>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</si>
  <si>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</si>
  <si>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</si>
  <si>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</si>
  <si>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</si>
  <si>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</si>
  <si>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</si>
  <si>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</si>
  <si>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</si>
  <si>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</si>
  <si>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</si>
  <si>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</si>
  <si>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</si>
  <si>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</si>
  <si>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</si>
  <si>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</si>
  <si>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</si>
  <si>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</si>
  <si>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</si>
  <si>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</si>
  <si>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</si>
  <si>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</si>
  <si>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</si>
  <si>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</si>
  <si>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</si>
  <si>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</si>
  <si>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</si>
  <si>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</si>
  <si>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</si>
  <si>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</si>
  <si>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</si>
  <si>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</si>
  <si>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</si>
  <si>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</si>
  <si>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</si>
  <si>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</si>
  <si>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</si>
  <si>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</si>
  <si>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</si>
  <si>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</si>
  <si>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</si>
  <si>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</si>
  <si>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</si>
  <si>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</si>
  <si>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</si>
  <si>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</si>
  <si>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</si>
  <si>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</si>
  <si>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</si>
  <si>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</si>
  <si>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</si>
  <si>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</si>
  <si>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</si>
  <si>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</si>
  <si>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</si>
  <si>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</si>
  <si>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</si>
  <si>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</si>
  <si>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</si>
  <si>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</si>
  <si>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</si>
  <si>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</si>
  <si>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</si>
  <si>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</si>
  <si>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</si>
  <si>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</si>
  <si>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</si>
  <si>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</si>
  <si>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</si>
  <si>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</si>
  <si>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</si>
  <si>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</si>
  <si>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</si>
  <si>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</si>
  <si>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</si>
  <si>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</si>
  <si>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</si>
  <si>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</si>
  <si>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</si>
  <si>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</si>
  <si>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</si>
  <si>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</si>
  <si>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</si>
  <si>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</si>
  <si>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</si>
  <si>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</si>
  <si>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</si>
  <si>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</si>
  <si>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</si>
  <si>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</si>
  <si>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</si>
  <si>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</si>
  <si>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</si>
  <si>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</si>
  <si>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</si>
  <si>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</si>
  <si>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</si>
  <si>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</si>
  <si>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</si>
  <si>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</si>
  <si>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</si>
  <si>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</si>
  <si>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</si>
  <si>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</si>
  <si>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</si>
  <si>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</si>
  <si>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</si>
  <si>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</si>
  <si>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</si>
  <si>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</si>
  <si>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</si>
  <si>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</si>
  <si>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</si>
  <si>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</si>
  <si>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</si>
  <si>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</si>
  <si>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</si>
  <si>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</si>
  <si>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</si>
  <si>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</si>
  <si>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</si>
  <si>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</si>
  <si>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</si>
  <si>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</si>
  <si>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</si>
  <si>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</si>
  <si>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</si>
  <si>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</si>
  <si>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</si>
  <si>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</si>
  <si>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</si>
  <si>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</si>
  <si>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</si>
  <si>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</si>
  <si>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</si>
  <si>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</si>
  <si>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</si>
  <si>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</si>
  <si>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</si>
  <si>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</si>
  <si>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</si>
  <si>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</si>
  <si>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</si>
  <si>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</si>
  <si>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</si>
  <si>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</si>
  <si>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</si>
  <si>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</si>
  <si>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</si>
  <si>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</si>
  <si>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</si>
  <si>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</si>
  <si>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</si>
  <si>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</si>
  <si>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</si>
  <si>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</si>
  <si>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</si>
  <si>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</si>
  <si>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</si>
  <si>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</si>
  <si>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</si>
  <si>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</si>
  <si>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</si>
  <si>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</si>
  <si>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</si>
  <si>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</si>
  <si>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</si>
  <si>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</si>
  <si>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</si>
  <si>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</si>
  <si>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</si>
  <si>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</si>
  <si>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</si>
  <si>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</si>
  <si>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</si>
  <si>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</si>
  <si>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</si>
  <si>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</si>
  <si>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</si>
  <si>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</si>
  <si>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</si>
  <si>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</si>
  <si>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</si>
  <si>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</si>
  <si>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</si>
  <si>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</si>
  <si>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</si>
  <si>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</si>
  <si>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</si>
  <si>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</si>
  <si>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</si>
  <si>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</si>
  <si>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</si>
  <si>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</si>
  <si>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</si>
  <si>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</si>
  <si>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</si>
  <si>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</si>
  <si>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</si>
  <si>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</si>
  <si>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</si>
  <si>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</si>
  <si>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</si>
  <si>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</si>
  <si>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</si>
  <si>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</si>
  <si>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</si>
  <si>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</si>
  <si>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</si>
  <si>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</si>
  <si>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</si>
  <si>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</si>
  <si>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</si>
  <si>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</si>
  <si>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</si>
  <si>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</si>
  <si>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</si>
  <si>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</si>
  <si>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</si>
  <si>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</si>
  <si>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</si>
  <si>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</si>
  <si>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</si>
  <si>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</si>
  <si>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</si>
  <si>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</si>
  <si>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</si>
  <si>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</si>
  <si>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</si>
  <si>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</si>
  <si>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</si>
  <si>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</si>
  <si>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</si>
  <si>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</si>
  <si>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</si>
  <si>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</si>
  <si>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</si>
  <si>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</si>
  <si>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</si>
  <si>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</si>
  <si>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</si>
  <si>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</si>
  <si>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</si>
  <si>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</si>
  <si>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</si>
  <si>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</si>
  <si>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</si>
  <si>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</si>
  <si>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</si>
  <si>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</si>
  <si>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</si>
  <si>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</si>
  <si>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</si>
  <si>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</si>
  <si>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</si>
  <si>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</si>
  <si>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</si>
  <si>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</si>
  <si>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</si>
  <si>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</si>
  <si>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</si>
  <si>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</si>
  <si>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</si>
  <si>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</si>
  <si>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</si>
  <si>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</si>
  <si>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</si>
  <si>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</si>
  <si>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</si>
  <si>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</si>
  <si>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</si>
  <si>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</si>
  <si>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</si>
  <si>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</si>
  <si>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</si>
  <si>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</si>
  <si>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</si>
  <si>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</si>
  <si>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</si>
  <si>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</si>
  <si>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</si>
  <si>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</si>
  <si>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</si>
  <si>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</si>
  <si>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</si>
  <si>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</si>
  <si>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</si>
  <si>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</si>
  <si>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</si>
  <si>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</si>
  <si>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</si>
  <si>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</si>
  <si>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</si>
  <si>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</si>
  <si>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</si>
  <si>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</si>
  <si>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</si>
  <si>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</si>
  <si>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</si>
  <si>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</si>
  <si>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</si>
  <si>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</si>
  <si>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</si>
  <si>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</si>
  <si>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</si>
  <si>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</si>
  <si>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</si>
  <si>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</si>
  <si>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</si>
  <si>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</si>
  <si>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</si>
  <si>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</si>
  <si>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</si>
  <si>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</si>
  <si>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</si>
  <si>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</si>
  <si>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</si>
  <si>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</si>
  <si>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</si>
  <si>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</si>
  <si>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</si>
  <si>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</si>
  <si>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</si>
  <si>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</si>
  <si>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</si>
  <si>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</si>
  <si>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</si>
  <si>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</si>
  <si>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</si>
  <si>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</si>
  <si>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</si>
  <si>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</si>
  <si>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</si>
  <si>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</si>
  <si>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</si>
  <si>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</si>
  <si>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</si>
  <si>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</si>
  <si>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</si>
  <si>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</si>
  <si>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</si>
  <si>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</si>
  <si>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</si>
  <si>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</si>
  <si>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</si>
  <si>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</si>
  <si>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</si>
  <si>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</si>
  <si>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</si>
  <si>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</si>
  <si>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</si>
  <si>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</si>
  <si>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</si>
  <si>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</si>
  <si>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</si>
  <si>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</si>
  <si>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</si>
  <si>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</si>
  <si>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</si>
  <si>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</si>
  <si>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</si>
  <si>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</si>
  <si>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</si>
  <si>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</si>
  <si>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</si>
  <si>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</si>
  <si>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</si>
  <si>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</si>
  <si>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</si>
  <si>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</si>
  <si>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</si>
  <si>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</si>
  <si>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</si>
  <si>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</si>
  <si>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</si>
  <si>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</si>
  <si>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</si>
  <si>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</si>
  <si>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</si>
  <si>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</si>
  <si>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</si>
  <si>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</si>
  <si>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</si>
  <si>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</si>
  <si>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</si>
  <si>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</si>
  <si>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</si>
  <si>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</si>
  <si>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</si>
  <si>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</si>
  <si>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</si>
  <si>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</si>
  <si>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</si>
  <si>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</si>
  <si>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</si>
  <si>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</si>
  <si>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</si>
  <si>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</si>
  <si>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</si>
  <si>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</si>
  <si>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</si>
  <si>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</si>
  <si>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</si>
  <si>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</si>
  <si>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</si>
  <si>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</si>
  <si>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</si>
  <si>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</si>
  <si>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</si>
  <si>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</si>
  <si>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</si>
  <si>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</si>
  <si>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</si>
  <si>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</si>
  <si>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</si>
  <si>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</si>
  <si>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</si>
  <si>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</si>
  <si>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</si>
  <si>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</si>
  <si>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</si>
  <si>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</si>
  <si>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</si>
  <si>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</si>
  <si>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</si>
  <si>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</si>
  <si>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</si>
  <si>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</si>
  <si>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</si>
  <si>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</si>
  <si>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</si>
  <si>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</si>
  <si>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</si>
  <si>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</si>
  <si>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</si>
  <si>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</si>
  <si>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</si>
  <si>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</si>
  <si>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</si>
  <si>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</si>
  <si>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</si>
  <si>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</si>
  <si>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</si>
  <si>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</si>
  <si>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</si>
  <si>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</si>
  <si>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</si>
  <si>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</si>
  <si>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</si>
  <si>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</si>
  <si>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</si>
  <si>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</si>
  <si>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</si>
  <si>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</si>
  <si>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</si>
  <si>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</si>
  <si>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</si>
  <si>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</si>
  <si>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</si>
  <si>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</si>
  <si>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</si>
  <si>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</si>
  <si>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</si>
  <si>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</si>
  <si>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</si>
  <si>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</si>
  <si>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</si>
  <si>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</si>
  <si>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</si>
  <si>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</si>
  <si>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</si>
  <si>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</si>
  <si>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</si>
  <si>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</si>
  <si>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</si>
  <si>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</si>
  <si>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</si>
  <si>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</si>
  <si>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</si>
  <si>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</si>
  <si>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</si>
  <si>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</si>
  <si>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</si>
  <si>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</si>
  <si>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</si>
  <si>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</si>
  <si>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</si>
  <si>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</si>
  <si>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</si>
  <si>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</si>
  <si>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</si>
  <si>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</si>
  <si>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</si>
  <si>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</si>
  <si>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</si>
  <si>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</si>
  <si>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</si>
  <si>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</si>
  <si>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</si>
  <si>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</si>
  <si>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</si>
  <si>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</si>
  <si>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</si>
  <si>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</si>
  <si>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</si>
  <si>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</si>
  <si>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</si>
  <si>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</si>
  <si>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</si>
  <si>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</si>
  <si>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</si>
  <si>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</si>
  <si>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</si>
  <si>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</si>
  <si>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</si>
  <si>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</si>
  <si>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</si>
  <si>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</si>
  <si>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</si>
  <si>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</si>
  <si>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</si>
  <si>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</si>
  <si>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</si>
  <si>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</si>
  <si>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</si>
  <si>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</si>
  <si>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</si>
  <si>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</si>
  <si>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</si>
  <si>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</si>
  <si>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</si>
  <si>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</si>
  <si>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</si>
  <si>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</si>
  <si>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</si>
  <si>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</si>
  <si>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</si>
  <si>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</si>
  <si>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</si>
  <si>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</si>
  <si>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</si>
  <si>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</si>
  <si>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</si>
  <si>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</si>
  <si>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</si>
  <si>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</si>
  <si>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</si>
  <si>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</si>
  <si>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</si>
  <si>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</si>
  <si>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</si>
  <si>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</si>
  <si>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</si>
  <si>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</si>
  <si>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</si>
  <si>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</si>
  <si>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</si>
  <si>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</si>
  <si>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</si>
  <si>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</si>
  <si>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</si>
  <si>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</si>
  <si>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</si>
  <si>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</si>
  <si>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</si>
  <si>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</si>
  <si>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</si>
  <si>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</si>
  <si>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</si>
  <si>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</si>
  <si>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</si>
  <si>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</si>
  <si>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</si>
  <si>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</si>
  <si>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</si>
  <si>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</si>
  <si>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</si>
  <si>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</si>
  <si>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</si>
  <si>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</si>
  <si>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</si>
  <si>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</si>
  <si>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</si>
  <si>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</si>
  <si>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</si>
  <si>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</si>
  <si>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</si>
  <si>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</si>
  <si>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</si>
  <si>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</si>
  <si>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</si>
  <si>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</si>
  <si>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</si>
  <si>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</si>
  <si>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</si>
  <si>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</si>
  <si>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</si>
  <si>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</si>
  <si>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</si>
  <si>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</si>
  <si>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</si>
  <si>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</si>
  <si>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</si>
  <si>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</si>
  <si>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</si>
  <si>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</si>
  <si>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</si>
  <si>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</si>
  <si>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</si>
  <si>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</si>
  <si>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</si>
  <si>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</si>
  <si>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</si>
  <si>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</si>
  <si>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</si>
  <si>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</si>
  <si>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</si>
  <si>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</si>
  <si>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</si>
  <si>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</si>
  <si>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</si>
  <si>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</si>
  <si>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</si>
  <si>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</si>
  <si>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</si>
  <si>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</si>
  <si>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</si>
  <si>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</si>
  <si>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</si>
  <si>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</si>
  <si>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</si>
  <si>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</si>
  <si>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</si>
  <si>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</si>
  <si>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</si>
  <si>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</si>
  <si>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</si>
  <si>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</si>
  <si>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</si>
  <si>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</si>
  <si>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</si>
  <si>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</si>
  <si>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</si>
  <si>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</si>
  <si>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</si>
  <si>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</si>
  <si>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</si>
  <si>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</si>
  <si>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</si>
  <si>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</si>
  <si>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</si>
  <si>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</si>
  <si>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</si>
  <si>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</si>
  <si>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</si>
  <si>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</si>
  <si>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</si>
  <si>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</si>
  <si>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</si>
  <si>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</si>
  <si>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</si>
  <si>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</si>
  <si>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</si>
  <si>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</si>
  <si>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</si>
  <si>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</si>
  <si>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</si>
  <si>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</si>
  <si>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</si>
  <si>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</si>
  <si>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</si>
  <si>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</si>
  <si>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</si>
  <si>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</si>
  <si>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</si>
  <si>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</si>
  <si>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</si>
  <si>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</si>
  <si>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</si>
  <si>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</si>
  <si>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</si>
  <si>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</si>
  <si>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</si>
  <si>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</si>
  <si>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</si>
  <si>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</si>
  <si>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</si>
  <si>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</si>
  <si>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</si>
  <si>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</si>
  <si>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</si>
  <si>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</si>
  <si>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</si>
  <si>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</si>
  <si>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</si>
  <si>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</si>
  <si>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</si>
  <si>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</si>
  <si>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</si>
  <si>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</si>
  <si>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</si>
  <si>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</si>
  <si>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</si>
  <si>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</si>
  <si>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</si>
  <si>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</si>
  <si>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</si>
  <si>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</si>
  <si>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</si>
  <si>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</si>
  <si>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</si>
  <si>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</si>
  <si>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</si>
  <si>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</si>
  <si>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</si>
  <si>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</si>
  <si>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</si>
  <si>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</si>
  <si>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</si>
  <si>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</si>
  <si>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</si>
  <si>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</si>
  <si>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</si>
  <si>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</si>
  <si>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</si>
  <si>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</si>
  <si>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</si>
  <si>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</si>
  <si>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</si>
  <si>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</si>
  <si>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</si>
  <si>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</si>
  <si>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</si>
  <si>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</si>
  <si>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</si>
  <si>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</si>
  <si>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</si>
  <si>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</si>
  <si>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</si>
  <si>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</si>
  <si>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</si>
  <si>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</si>
  <si>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</si>
  <si>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</si>
  <si>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</si>
  <si>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</si>
  <si>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</si>
  <si>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</si>
  <si>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</si>
  <si>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</si>
  <si>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</si>
  <si>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</si>
  <si>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</si>
  <si>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</si>
  <si>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</si>
  <si>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</si>
  <si>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</si>
  <si>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</si>
  <si>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</si>
  <si>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</si>
  <si>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</si>
  <si>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</si>
  <si>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</si>
  <si>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</si>
  <si>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</si>
  <si>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</si>
  <si>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</si>
  <si>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</si>
  <si>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</si>
  <si>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</si>
  <si>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</si>
  <si>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</si>
  <si>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</si>
  <si>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</si>
  <si>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</si>
  <si>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</si>
  <si>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</si>
  <si>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</si>
  <si>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</si>
  <si>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</si>
  <si>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</si>
  <si>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</si>
  <si>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</si>
  <si>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</si>
  <si>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</si>
  <si>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</si>
  <si>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</si>
  <si>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</si>
  <si>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</si>
  <si>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</si>
  <si>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</si>
  <si>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</si>
  <si>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</si>
  <si>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</si>
  <si>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</si>
  <si>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</si>
  <si>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</si>
  <si>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</si>
  <si>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</si>
  <si>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</si>
  <si>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</si>
  <si>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</si>
  <si>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</si>
  <si>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</si>
  <si>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</si>
  <si>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</si>
  <si>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</si>
  <si>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</si>
  <si>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</si>
  <si>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</si>
  <si>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</si>
  <si>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</si>
  <si>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</si>
  <si>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</si>
  <si>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</si>
  <si>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</si>
  <si>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</si>
  <si>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</si>
  <si>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</si>
  <si>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</si>
  <si>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</si>
  <si>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</si>
  <si>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</si>
  <si>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</si>
  <si>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</si>
  <si>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</si>
  <si>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</si>
  <si>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</si>
  <si>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</si>
  <si>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</si>
  <si>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</si>
  <si>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</si>
  <si>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</si>
  <si>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</si>
  <si>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</si>
  <si>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</si>
  <si>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</si>
  <si>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</si>
  <si>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</si>
  <si>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</si>
  <si>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</si>
  <si>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</si>
  <si>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</si>
  <si>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</si>
  <si>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</si>
  <si>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</si>
  <si>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</si>
  <si>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</si>
  <si>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</si>
  <si>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</si>
  <si>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</si>
  <si>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</si>
  <si>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</si>
  <si>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</si>
  <si>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</si>
  <si>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</si>
  <si>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</si>
  <si>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</si>
  <si>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</si>
  <si>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</si>
  <si>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</si>
  <si>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</si>
  <si>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</si>
  <si>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</si>
  <si>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</si>
  <si>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</si>
  <si>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</si>
  <si>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</si>
  <si>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</si>
  <si>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</si>
  <si>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</si>
  <si>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</si>
  <si>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</si>
  <si>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</si>
  <si>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</si>
  <si>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</si>
  <si>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</si>
  <si>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</si>
  <si>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</si>
  <si>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</si>
  <si>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</si>
  <si>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</si>
  <si>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</si>
  <si>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</si>
  <si>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</si>
  <si>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</si>
  <si>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</si>
  <si>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</si>
  <si>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</si>
  <si>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</si>
  <si>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</si>
  <si>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</si>
  <si>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</si>
  <si>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</si>
  <si>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</si>
  <si>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</si>
  <si>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</si>
  <si>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</si>
  <si>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</si>
  <si>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</si>
  <si>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</si>
  <si>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</si>
  <si>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</si>
  <si>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</si>
  <si>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</si>
  <si>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</si>
  <si>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</si>
  <si>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</si>
  <si>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</si>
  <si>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</si>
  <si>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</si>
  <si>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</si>
  <si>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</si>
  <si>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</si>
  <si>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</si>
  <si>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</si>
  <si>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</si>
  <si>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</si>
  <si>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</si>
  <si>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</si>
  <si>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</si>
  <si>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</si>
  <si>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</si>
  <si>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</si>
  <si>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</si>
  <si>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</si>
  <si>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</si>
  <si>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</si>
  <si>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</si>
  <si>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</si>
  <si>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</si>
  <si>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</si>
  <si>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</si>
  <si>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</si>
  <si>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</si>
  <si>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</si>
  <si>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</si>
  <si>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</si>
  <si>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</si>
  <si>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</si>
  <si>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</si>
  <si>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</si>
  <si>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</si>
  <si>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</si>
  <si>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</si>
  <si>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</si>
  <si>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</si>
  <si>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</si>
  <si>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</si>
  <si>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</si>
  <si>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</si>
  <si>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</si>
  <si>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</si>
  <si>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</si>
  <si>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</si>
  <si>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</si>
  <si>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</si>
  <si>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</si>
  <si>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</si>
  <si>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</si>
  <si>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</si>
  <si>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</si>
  <si>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</si>
  <si>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</si>
  <si>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</si>
  <si>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</si>
  <si>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</si>
  <si>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</si>
  <si>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</si>
  <si>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</si>
  <si>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</si>
  <si>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</si>
  <si>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</si>
  <si>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</si>
  <si>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</si>
  <si>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</si>
  <si>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</si>
  <si>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</si>
  <si>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</si>
  <si>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</si>
  <si>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</si>
  <si>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</si>
  <si>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</si>
  <si>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</si>
  <si>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</si>
  <si>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</si>
  <si>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</si>
  <si>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</si>
  <si>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</si>
  <si>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</si>
  <si>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</si>
  <si>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</si>
  <si>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</si>
  <si>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</si>
  <si>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</si>
  <si>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</si>
  <si>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</si>
  <si>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</si>
  <si>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</si>
  <si>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</si>
  <si>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</si>
  <si>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</si>
  <si>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</si>
  <si>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</si>
  <si>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</si>
  <si>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</si>
  <si>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</si>
  <si>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</si>
  <si>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</si>
  <si>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</si>
  <si>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</si>
  <si>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</si>
  <si>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</si>
  <si>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</si>
  <si>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</si>
  <si>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</si>
  <si>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</si>
  <si>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</si>
  <si>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</si>
  <si>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</si>
  <si>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</si>
  <si>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</si>
  <si>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</si>
  <si>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</si>
  <si>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</si>
  <si>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</si>
  <si>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</si>
  <si>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</si>
  <si>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</si>
  <si>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</si>
  <si>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</si>
  <si>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</si>
  <si>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</si>
  <si>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</si>
  <si>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</si>
  <si>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</si>
  <si>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</si>
  <si>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</si>
  <si>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</si>
  <si>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</si>
  <si>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</si>
  <si>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</si>
  <si>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</si>
  <si>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</si>
  <si>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</si>
  <si>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</si>
  <si>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</si>
  <si>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</si>
  <si>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</si>
  <si>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</si>
  <si>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</si>
  <si>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</si>
  <si>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</si>
  <si>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</si>
  <si>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</si>
  <si>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</si>
  <si>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</si>
  <si>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</si>
  <si>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</si>
  <si>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</si>
  <si>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</si>
  <si>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</si>
  <si>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</si>
  <si>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</si>
  <si>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</si>
  <si>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</si>
  <si>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</si>
  <si>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</si>
  <si>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</si>
  <si>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</si>
  <si>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</si>
  <si>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</si>
  <si>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</si>
  <si>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</si>
  <si>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</si>
  <si>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</si>
  <si>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</si>
  <si>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</si>
  <si>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</si>
  <si>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</si>
  <si>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</si>
  <si>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</si>
  <si>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</si>
  <si>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</si>
  <si>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</si>
  <si>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</si>
  <si>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</si>
  <si>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</si>
  <si>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</si>
  <si>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</si>
  <si>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</si>
  <si>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</si>
  <si>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</si>
  <si>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</si>
  <si>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</si>
  <si>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</si>
  <si>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</si>
  <si>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</si>
  <si>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</si>
  <si>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</si>
  <si>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</si>
  <si>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</si>
  <si>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</si>
  <si>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</si>
  <si>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</si>
  <si>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</si>
  <si>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</si>
  <si>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</si>
  <si>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</si>
  <si>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</si>
  <si>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</si>
  <si>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</si>
  <si>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</si>
  <si>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</si>
  <si>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</si>
  <si>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</si>
  <si>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</si>
  <si>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</si>
  <si>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</si>
  <si>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</si>
  <si>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</si>
  <si>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</si>
  <si>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</si>
  <si>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</si>
  <si>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</si>
  <si>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</si>
  <si>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</si>
  <si>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</si>
  <si>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</si>
  <si>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</si>
  <si>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</si>
  <si>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</si>
  <si>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</si>
  <si>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</si>
  <si>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</si>
  <si>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</si>
  <si>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</si>
  <si>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</si>
  <si>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</si>
  <si>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</si>
  <si>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</si>
  <si>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</si>
  <si>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</si>
  <si>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</si>
  <si>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</si>
  <si>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</si>
  <si>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</si>
  <si>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</si>
  <si>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</si>
  <si>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</si>
  <si>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</si>
  <si>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</si>
  <si>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</si>
  <si>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</si>
  <si>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</si>
  <si>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</si>
  <si>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</si>
  <si>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</si>
  <si>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</si>
  <si>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</si>
  <si>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</si>
  <si>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</si>
  <si>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</si>
  <si>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</si>
  <si>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</si>
  <si>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</si>
  <si>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</si>
  <si>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</si>
  <si>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</si>
  <si>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</si>
  <si>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</si>
  <si>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</si>
  <si>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</si>
  <si>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</si>
  <si>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</si>
  <si>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</si>
  <si>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</si>
  <si>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</si>
  <si>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</si>
  <si>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</si>
  <si>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</si>
  <si>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</si>
  <si>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</si>
  <si>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</si>
  <si>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</si>
  <si>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</si>
  <si>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</si>
  <si>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</si>
  <si>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</si>
  <si>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</si>
  <si>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</si>
  <si>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</si>
  <si>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</si>
  <si>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</si>
  <si>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</si>
  <si>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</si>
  <si>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</si>
  <si>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</si>
  <si>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</si>
  <si>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</si>
  <si>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</si>
  <si>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</si>
  <si>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</si>
  <si>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</si>
  <si>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</si>
  <si>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</si>
  <si>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</si>
  <si>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</si>
  <si>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</si>
  <si>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</si>
  <si>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</si>
  <si>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</si>
  <si>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</si>
  <si>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</si>
  <si>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</si>
  <si>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</si>
  <si>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</si>
  <si>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</si>
  <si>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</si>
  <si>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</si>
  <si>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</si>
  <si>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</si>
  <si>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</si>
  <si>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</si>
  <si>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</si>
  <si>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</si>
  <si>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</si>
  <si>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</si>
  <si>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</si>
  <si>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</si>
  <si>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</si>
  <si>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</si>
  <si>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</si>
  <si>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</si>
  <si>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</si>
  <si>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</si>
  <si>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</si>
  <si>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</si>
  <si>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</si>
  <si>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</si>
  <si>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</si>
  <si>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</si>
  <si>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</si>
  <si>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</si>
  <si>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</si>
  <si>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</si>
  <si>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</si>
  <si>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</si>
  <si>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</si>
  <si>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</si>
  <si>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</si>
  <si>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</si>
  <si>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</si>
  <si>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</si>
  <si>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</si>
  <si>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</si>
  <si>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</si>
  <si>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</si>
  <si>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</si>
  <si>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</si>
  <si>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</si>
  <si>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</si>
  <si>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</si>
  <si>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</si>
  <si>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</si>
  <si>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</si>
  <si>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</si>
  <si>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</si>
  <si>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</si>
  <si>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</si>
  <si>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</si>
  <si>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</si>
  <si>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</si>
  <si>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</si>
  <si>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</si>
  <si>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</si>
  <si>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</si>
  <si>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</si>
  <si>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</si>
  <si>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</si>
  <si>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</si>
  <si>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</si>
  <si>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</si>
  <si>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</si>
  <si>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</si>
  <si>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</si>
  <si>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</si>
  <si>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</si>
  <si>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</si>
  <si>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</si>
  <si>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</si>
  <si>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</si>
  <si>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</si>
  <si>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</si>
  <si>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</si>
  <si>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</si>
  <si>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</si>
  <si>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</si>
  <si>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</si>
  <si>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</si>
  <si>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</si>
  <si>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</si>
  <si>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</si>
  <si>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</si>
  <si>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</si>
  <si>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</si>
  <si>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</si>
  <si>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</si>
  <si>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</si>
  <si>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</si>
  <si>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</si>
  <si>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</si>
  <si>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</si>
  <si>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</si>
  <si>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</si>
  <si>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</si>
  <si>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</si>
  <si>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</si>
  <si>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</si>
  <si>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</si>
  <si>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</si>
  <si>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</si>
  <si>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</si>
  <si>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</si>
  <si>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</si>
  <si>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</si>
  <si>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</si>
  <si>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</si>
  <si>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</si>
  <si>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</si>
  <si>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</si>
  <si>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</si>
  <si>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</si>
  <si>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</si>
  <si>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</si>
  <si>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</si>
  <si>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</si>
  <si>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</si>
  <si>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</si>
  <si>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</si>
  <si>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</si>
  <si>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</si>
  <si>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</si>
  <si>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</si>
  <si>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</si>
  <si>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</si>
  <si>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</si>
  <si>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</si>
  <si>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</si>
  <si>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</si>
  <si>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</si>
  <si>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</si>
  <si>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</si>
  <si>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</si>
  <si>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</si>
  <si>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</si>
  <si>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</si>
  <si>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</si>
  <si>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</si>
  <si>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</si>
  <si>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</si>
  <si>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</si>
  <si>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</si>
  <si>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</si>
  <si>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</si>
  <si>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</si>
  <si>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</si>
  <si>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</si>
  <si>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</si>
  <si>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</si>
  <si>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</si>
  <si>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</si>
  <si>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</si>
  <si>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</si>
  <si>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</si>
  <si>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</si>
  <si>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</si>
  <si>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</si>
  <si>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</si>
  <si>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</si>
  <si>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</si>
  <si>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</si>
  <si>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</si>
  <si>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</si>
  <si>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</si>
  <si>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</si>
  <si>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</si>
  <si>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</si>
  <si>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</si>
  <si>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</si>
  <si>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</si>
  <si>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</si>
  <si>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</si>
  <si>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</si>
  <si>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</si>
  <si>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</si>
  <si>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</si>
  <si>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</si>
  <si>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</si>
  <si>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</si>
  <si>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</si>
  <si>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</si>
  <si>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</si>
  <si>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</si>
  <si>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</si>
  <si>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</si>
  <si>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</si>
  <si>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</si>
  <si>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</si>
  <si>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</si>
  <si>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</si>
  <si>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</si>
  <si>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</si>
  <si>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</si>
  <si>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</si>
  <si>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</si>
  <si>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</si>
  <si>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</si>
  <si>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</si>
  <si>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</si>
  <si>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</si>
  <si>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</si>
  <si>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</si>
  <si>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</si>
  <si>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</si>
  <si>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</si>
  <si>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</si>
  <si>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</si>
  <si>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</si>
  <si>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</si>
  <si>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</si>
  <si>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</si>
  <si>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</si>
  <si>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</si>
  <si>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</si>
  <si>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</si>
  <si>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</si>
  <si>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</si>
  <si>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</si>
  <si>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</si>
  <si>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</si>
  <si>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</si>
  <si>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</si>
  <si>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</si>
  <si>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</si>
  <si>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</si>
  <si>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</si>
  <si>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</si>
  <si>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</si>
  <si>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</si>
  <si>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</si>
  <si>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</si>
  <si>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</si>
  <si>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</si>
  <si>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</si>
  <si>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</si>
  <si>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</si>
  <si>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</si>
  <si>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</si>
  <si>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</si>
  <si>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</si>
  <si>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</si>
  <si>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</si>
  <si>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</si>
  <si>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</si>
  <si>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</si>
  <si>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</si>
  <si>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</si>
  <si>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</si>
  <si>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</si>
  <si>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</si>
  <si>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</si>
  <si>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</si>
  <si>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</si>
  <si>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</si>
  <si>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</si>
  <si>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</si>
  <si>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</si>
  <si>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</si>
  <si>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</si>
  <si>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</si>
  <si>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</si>
  <si>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</si>
  <si>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</si>
  <si>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</si>
  <si>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</si>
  <si>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</si>
  <si>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</si>
  <si>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</si>
  <si>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</si>
  <si>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</si>
  <si>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</si>
  <si>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</si>
  <si>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</si>
  <si>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</si>
  <si>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</si>
  <si>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</si>
  <si>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</si>
  <si>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</si>
  <si>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</si>
  <si>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</si>
  <si>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</si>
  <si>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</si>
  <si>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</si>
  <si>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</si>
  <si>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</si>
  <si>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</si>
  <si>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</si>
  <si>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</si>
  <si>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</si>
  <si>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</si>
  <si>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</si>
  <si>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</si>
  <si>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</si>
  <si>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</si>
  <si>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</si>
  <si>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</si>
  <si>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</si>
  <si>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</si>
  <si>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</si>
  <si>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</si>
  <si>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</si>
  <si>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</si>
  <si>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</si>
  <si>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</si>
  <si>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</si>
  <si>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</si>
  <si>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</si>
  <si>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</si>
  <si>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</si>
  <si>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</si>
  <si>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</si>
  <si>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</si>
  <si>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</si>
  <si>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</si>
  <si>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</si>
  <si>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</si>
  <si>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</si>
  <si>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</si>
  <si>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</si>
  <si>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</si>
  <si>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</si>
  <si>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</si>
  <si>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</si>
  <si>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</si>
  <si>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</si>
  <si>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</si>
  <si>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</si>
  <si>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</si>
  <si>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</si>
  <si>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</si>
  <si>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</si>
  <si>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</si>
  <si>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</si>
  <si>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</si>
  <si>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</si>
  <si>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</si>
  <si>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</si>
  <si>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</si>
  <si>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</si>
  <si>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</si>
  <si>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</si>
  <si>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</si>
  <si>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</si>
  <si>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</si>
  <si>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</si>
  <si>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</si>
  <si>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</si>
  <si>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</si>
  <si>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</si>
  <si>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</si>
  <si>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</si>
  <si>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</si>
  <si>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</si>
  <si>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</si>
  <si>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</si>
  <si>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</si>
  <si>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</si>
  <si>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</si>
  <si>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</si>
  <si>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</si>
  <si>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</si>
  <si>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</si>
  <si>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</si>
  <si>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</si>
  <si>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</si>
  <si>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</si>
  <si>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</si>
  <si>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</si>
  <si>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</si>
  <si>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</si>
  <si>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</si>
  <si>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</si>
  <si>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</si>
  <si>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</si>
  <si>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</si>
  <si>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</si>
  <si>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</si>
  <si>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</si>
  <si>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</si>
  <si>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</si>
  <si>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</si>
  <si>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</si>
  <si>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</si>
  <si>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</si>
  <si>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</si>
  <si>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</si>
  <si>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</si>
  <si>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</si>
  <si>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</si>
  <si>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</si>
  <si>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</si>
  <si>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</si>
  <si>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</si>
  <si>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</si>
  <si>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</si>
  <si>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</si>
  <si>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</si>
  <si>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</si>
  <si>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</si>
  <si>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</si>
  <si>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</si>
  <si>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</si>
  <si>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</si>
  <si>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</si>
  <si>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</si>
  <si>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</si>
  <si>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</si>
  <si>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</si>
  <si>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</si>
  <si>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</si>
  <si>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</si>
  <si>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</si>
  <si>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</si>
  <si>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</si>
  <si>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</si>
  <si>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</si>
  <si>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</si>
  <si>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</si>
  <si>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</si>
  <si>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</si>
  <si>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</si>
  <si>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</si>
  <si>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</si>
  <si>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</si>
  <si>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</si>
  <si>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</si>
  <si>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</si>
  <si>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</si>
  <si>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</si>
  <si>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</si>
  <si>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</si>
  <si>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</si>
  <si>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</si>
  <si>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</si>
  <si>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</si>
  <si>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</si>
  <si>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</si>
  <si>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</si>
  <si>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</si>
  <si>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</si>
  <si>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</si>
  <si>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</si>
  <si>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</si>
  <si>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</si>
  <si>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</si>
  <si>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</si>
  <si>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</si>
  <si>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</si>
  <si>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</si>
  <si>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</si>
  <si>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</si>
  <si>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</si>
  <si>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</si>
  <si>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</si>
  <si>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</si>
  <si>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</si>
  <si>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</si>
  <si>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</si>
  <si>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</si>
  <si>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</si>
  <si>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</si>
  <si>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</si>
  <si>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</si>
  <si>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</si>
  <si>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</si>
  <si>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</si>
  <si>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</si>
  <si>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</si>
  <si>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</si>
  <si>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</si>
  <si>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</si>
  <si>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</si>
  <si>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</si>
  <si>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</si>
  <si>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</si>
  <si>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</si>
  <si>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</si>
  <si>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</si>
  <si>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</si>
  <si>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</si>
  <si>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</si>
  <si>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</si>
  <si>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</si>
  <si>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</si>
  <si>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</si>
  <si>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</si>
  <si>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</si>
  <si>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</si>
  <si>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</si>
  <si>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</si>
  <si>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</si>
  <si>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</si>
  <si>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</si>
  <si>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</si>
  <si>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</si>
  <si>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</si>
  <si>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</si>
  <si>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</si>
  <si>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</si>
  <si>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</si>
  <si>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</si>
  <si>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</si>
  <si>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</si>
  <si>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</si>
  <si>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</si>
  <si>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</si>
  <si>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</si>
  <si>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</si>
  <si>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</si>
  <si>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</si>
  <si>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</si>
  <si>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</si>
  <si>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</si>
  <si>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</si>
  <si>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</si>
  <si>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</si>
  <si>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</si>
  <si>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</si>
  <si>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</si>
  <si>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</si>
  <si>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</si>
  <si>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</si>
  <si>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</si>
  <si>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</si>
  <si>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</si>
  <si>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</si>
  <si>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</si>
  <si>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</si>
  <si>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</si>
  <si>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</si>
  <si>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</si>
  <si>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</si>
  <si>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</si>
  <si>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</si>
  <si>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</si>
  <si>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</si>
  <si>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</si>
  <si>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</si>
  <si>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</si>
  <si>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</si>
  <si>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</si>
  <si>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</si>
  <si>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</si>
  <si>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</si>
  <si>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</si>
  <si>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</si>
  <si>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</si>
  <si>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</si>
  <si>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</si>
  <si>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</si>
  <si>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</si>
  <si>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</si>
  <si>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</si>
  <si>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</si>
  <si>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</si>
  <si>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</si>
  <si>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</si>
  <si>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</si>
  <si>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</si>
  <si>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</si>
  <si>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</si>
  <si>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</si>
  <si>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</si>
  <si>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</si>
  <si>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</si>
  <si>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</si>
  <si>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</si>
  <si>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</si>
  <si>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</si>
  <si>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</si>
  <si>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</si>
  <si>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</si>
  <si>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</si>
  <si>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</si>
  <si>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</si>
  <si>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</si>
  <si>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</si>
  <si>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</si>
  <si>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</si>
  <si>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</si>
  <si>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</si>
  <si>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</si>
  <si>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</si>
  <si>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</si>
  <si>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</si>
  <si>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</si>
  <si>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</si>
  <si>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</si>
  <si>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</si>
  <si>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</si>
  <si>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</si>
  <si>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</si>
  <si>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</si>
  <si>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</si>
  <si>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</si>
  <si>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</si>
  <si>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</si>
  <si>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</si>
  <si>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</si>
  <si>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</si>
  <si>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</si>
  <si>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</si>
  <si>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</si>
  <si>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</si>
  <si>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</si>
  <si>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</si>
  <si>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</si>
  <si>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</si>
  <si>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</si>
  <si>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</si>
  <si>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</si>
  <si>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</si>
  <si>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</si>
  <si>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</si>
  <si>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</si>
  <si>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</si>
  <si>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</si>
  <si>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</si>
  <si>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</si>
  <si>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</si>
  <si>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</si>
  <si>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</si>
  <si>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</si>
  <si>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</si>
  <si>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</si>
  <si>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</si>
  <si>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</si>
  <si>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</si>
  <si>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</si>
  <si>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</si>
  <si>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</si>
  <si>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</si>
  <si>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</si>
  <si>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</si>
  <si>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</si>
  <si>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</si>
  <si>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</si>
  <si>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</si>
  <si>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</si>
  <si>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</si>
  <si>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</si>
  <si>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</si>
  <si>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</si>
  <si>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</si>
  <si>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</si>
  <si>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</si>
  <si>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</si>
  <si>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</si>
  <si>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</si>
  <si>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</si>
  <si>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</si>
  <si>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</si>
  <si>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</si>
  <si>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</si>
  <si>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</si>
  <si>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</si>
  <si>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</si>
  <si>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</si>
  <si>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</si>
  <si>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</si>
  <si>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</si>
  <si>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</si>
  <si>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</si>
  <si>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</si>
  <si>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</si>
  <si>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</si>
  <si>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</si>
  <si>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</si>
  <si>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</si>
  <si>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</si>
  <si>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</si>
  <si>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</si>
  <si>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</si>
  <si>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</si>
  <si>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</si>
  <si>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</si>
  <si>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</si>
  <si>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</si>
  <si>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</si>
  <si>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</si>
  <si>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</si>
  <si>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</si>
  <si>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</si>
  <si>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</si>
  <si>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</si>
  <si>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</si>
  <si>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</si>
  <si>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</si>
  <si>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</si>
  <si>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</si>
  <si>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</si>
  <si>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</si>
  <si>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</si>
  <si>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</si>
  <si>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</si>
  <si>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</si>
  <si>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</si>
  <si>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</si>
  <si>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</si>
  <si>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</si>
  <si>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</si>
  <si>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</si>
  <si>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</si>
  <si>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</si>
  <si>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</si>
  <si>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</si>
  <si>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</si>
  <si>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</si>
  <si>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</si>
  <si>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</si>
  <si>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</si>
  <si>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</si>
  <si>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</si>
  <si>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</si>
  <si>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</si>
  <si>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</si>
  <si>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</si>
  <si>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</si>
  <si>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</si>
  <si>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</si>
  <si>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</si>
  <si>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</si>
  <si>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</si>
  <si>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</si>
  <si>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</si>
  <si>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</si>
  <si>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</si>
  <si>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</si>
  <si>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</si>
  <si>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</si>
  <si>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</si>
  <si>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</si>
  <si>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</si>
  <si>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</si>
  <si>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</si>
  <si>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</si>
  <si>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</si>
  <si>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</si>
  <si>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</si>
  <si>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</si>
  <si>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</si>
  <si>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</si>
  <si>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</si>
  <si>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</si>
  <si>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</si>
  <si>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</si>
  <si>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</si>
  <si>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</si>
  <si>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</si>
  <si>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</si>
  <si>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</si>
  <si>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</si>
  <si>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</si>
  <si>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</si>
  <si>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</si>
  <si>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</si>
  <si>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</si>
  <si>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</si>
  <si>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</si>
  <si>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</si>
  <si>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</si>
  <si>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</si>
  <si>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</si>
  <si>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</si>
  <si>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</si>
  <si>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</si>
  <si>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</si>
  <si>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</si>
  <si>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</si>
  <si>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</si>
  <si>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</si>
  <si>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</si>
  <si>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</si>
  <si>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</si>
  <si>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</si>
  <si>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</si>
  <si>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</si>
  <si>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</si>
  <si>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</si>
  <si>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</si>
  <si>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</si>
  <si>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</si>
  <si>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</si>
  <si>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</si>
  <si>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</si>
  <si>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</si>
  <si>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</si>
  <si>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</si>
  <si>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</si>
  <si>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</si>
  <si>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</si>
  <si>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</si>
  <si>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</si>
  <si>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</si>
  <si>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</si>
  <si>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</si>
  <si>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</si>
  <si>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</si>
  <si>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</si>
  <si>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</si>
  <si>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</si>
  <si>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</si>
  <si>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</si>
  <si>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</si>
  <si>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</si>
  <si>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</si>
  <si>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</si>
  <si>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</si>
  <si>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</si>
  <si>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</si>
  <si>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</si>
  <si>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</si>
  <si>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</si>
  <si>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</si>
  <si>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</si>
  <si>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</si>
  <si>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</si>
  <si>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</si>
  <si>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</si>
  <si>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</si>
  <si>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</si>
  <si>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</si>
  <si>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</si>
  <si>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</si>
  <si>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</si>
  <si>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</si>
  <si>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</si>
  <si>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</si>
  <si>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</si>
  <si>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</si>
  <si>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</si>
  <si>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</si>
  <si>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</si>
  <si>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</si>
  <si>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</si>
  <si>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</si>
  <si>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</si>
  <si>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</si>
  <si>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</si>
  <si>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</si>
  <si>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</si>
  <si>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</si>
  <si>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</si>
  <si>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</si>
  <si>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</si>
  <si>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</si>
  <si>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</si>
  <si>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</si>
  <si>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</si>
  <si>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</si>
  <si>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</si>
  <si>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</si>
  <si>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</si>
  <si>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</si>
  <si>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</si>
  <si>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</si>
  <si>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</si>
  <si>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</si>
  <si>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</si>
  <si>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</si>
  <si>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</si>
  <si>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</si>
  <si>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</si>
  <si>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</si>
  <si>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</si>
  <si>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</si>
  <si>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</si>
  <si>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</si>
  <si>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</si>
  <si>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</si>
  <si>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</si>
  <si>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</si>
  <si>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</si>
  <si>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</si>
  <si>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</si>
  <si>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</si>
  <si>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</si>
  <si>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</si>
  <si>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</si>
  <si>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</si>
  <si>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</si>
  <si>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</si>
  <si>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</si>
  <si>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</si>
  <si>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</si>
  <si>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</si>
  <si>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</si>
  <si>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</si>
  <si>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</si>
  <si>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</si>
  <si>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</si>
  <si>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</si>
  <si>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</si>
  <si>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</si>
  <si>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</si>
  <si>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</si>
  <si>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</si>
  <si>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</si>
  <si>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</si>
  <si>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</si>
  <si>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</si>
  <si>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</si>
  <si>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</si>
  <si>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</si>
  <si>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</si>
  <si>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</si>
  <si>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</si>
  <si>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</si>
  <si>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</si>
  <si>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</si>
  <si>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</si>
  <si>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</si>
  <si>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</si>
  <si>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</si>
  <si>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</si>
  <si>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</si>
  <si>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</si>
  <si>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</si>
  <si>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</si>
  <si>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</si>
  <si>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</si>
  <si>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</si>
  <si>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</si>
  <si>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</si>
  <si>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</si>
  <si>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</si>
  <si>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</si>
  <si>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</si>
  <si>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</si>
  <si>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</si>
  <si>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</si>
  <si>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</si>
  <si>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</si>
  <si>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</si>
  <si>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</si>
  <si>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</si>
  <si>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</si>
  <si>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</si>
  <si>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</si>
  <si>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</si>
  <si>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</si>
  <si>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</si>
  <si>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</si>
  <si>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</si>
  <si>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</si>
  <si>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</si>
  <si>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</si>
  <si>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</si>
  <si>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</si>
  <si>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</si>
  <si>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</si>
  <si>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</si>
  <si>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</si>
  <si>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</si>
  <si>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</si>
  <si>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</si>
  <si>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</si>
  <si>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</si>
  <si>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</si>
  <si>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</si>
  <si>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</si>
  <si>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</si>
  <si>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</si>
  <si>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</si>
  <si>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</si>
  <si>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</si>
  <si>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</si>
  <si>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</si>
  <si>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</si>
  <si>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</si>
  <si>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</si>
  <si>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</si>
  <si>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</si>
  <si>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</si>
  <si>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</si>
  <si>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</si>
  <si>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</si>
  <si>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</si>
  <si>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</si>
  <si>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</si>
  <si>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</si>
  <si>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</si>
  <si>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</si>
  <si>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</si>
  <si>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</si>
  <si>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</si>
  <si>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</si>
  <si>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</si>
  <si>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</si>
  <si>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</si>
  <si>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</si>
  <si>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</si>
  <si>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</si>
  <si>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</si>
  <si>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</si>
  <si>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</si>
  <si>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</si>
  <si>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</si>
  <si>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</si>
  <si>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</si>
  <si>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</si>
  <si>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</si>
  <si>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</si>
  <si>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</si>
  <si>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</si>
  <si>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</si>
  <si>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</si>
  <si>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</si>
  <si>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</si>
  <si>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</si>
  <si>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</si>
  <si>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</si>
  <si>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</si>
  <si>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</si>
  <si>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</si>
  <si>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</si>
  <si>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</si>
  <si>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</si>
  <si>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</si>
  <si>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</si>
  <si>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</si>
  <si>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</si>
  <si>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</si>
  <si>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</si>
  <si>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</si>
  <si>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</si>
  <si>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</si>
  <si>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</si>
  <si>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</si>
  <si>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</si>
  <si>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</si>
  <si>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</si>
  <si>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</si>
  <si>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</si>
  <si>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</si>
  <si>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</si>
  <si>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</si>
  <si>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</si>
  <si>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</si>
  <si>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</si>
  <si>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</si>
  <si>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</si>
  <si>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</si>
  <si>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</si>
  <si>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</si>
  <si>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</si>
  <si>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</si>
  <si>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</si>
  <si>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</si>
  <si>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</si>
  <si>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</si>
  <si>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</si>
  <si>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</si>
  <si>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</si>
  <si>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</si>
  <si>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</si>
  <si>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</si>
  <si>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</si>
  <si>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</si>
  <si>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</si>
  <si>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</si>
  <si>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</si>
  <si>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</si>
  <si>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</si>
  <si>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</si>
  <si>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</si>
  <si>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</si>
  <si>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</si>
  <si>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</si>
  <si>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</si>
  <si>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</si>
  <si>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</si>
  <si>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</si>
  <si>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</si>
  <si>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</si>
  <si>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</si>
  <si>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</si>
  <si>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</si>
  <si>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</si>
  <si>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</si>
  <si>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</si>
  <si>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</si>
  <si>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</si>
  <si>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</si>
  <si>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</si>
  <si>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</si>
  <si>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</si>
  <si>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</si>
  <si>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</si>
  <si>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</si>
  <si>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</si>
  <si>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</si>
  <si>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</si>
  <si>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</si>
  <si>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</si>
  <si>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</si>
  <si>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</si>
  <si>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</si>
  <si>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</si>
  <si>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</si>
  <si>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</si>
  <si>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</si>
  <si>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</si>
  <si>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</si>
  <si>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</si>
  <si>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</si>
  <si>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</si>
  <si>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</si>
  <si>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</si>
  <si>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</si>
  <si>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</si>
  <si>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</si>
  <si>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</si>
  <si>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</si>
  <si>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</si>
  <si>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</si>
  <si>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</si>
  <si>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</si>
  <si>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</si>
  <si>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</si>
  <si>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</si>
  <si>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</si>
  <si>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</si>
  <si>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</si>
  <si>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</si>
  <si>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</si>
  <si>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</si>
  <si>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</si>
  <si>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</si>
  <si>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</si>
  <si>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</si>
  <si>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</si>
  <si>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</si>
  <si>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</si>
  <si>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</si>
  <si>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</si>
  <si>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</si>
  <si>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</si>
  <si>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</si>
  <si>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</si>
  <si>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</si>
  <si>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</si>
  <si>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</si>
  <si>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</si>
  <si>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</si>
  <si>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</si>
  <si>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</si>
  <si>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</si>
  <si>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</si>
  <si>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</si>
  <si>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</si>
  <si>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</si>
  <si>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</si>
  <si>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</si>
  <si>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</si>
  <si>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</si>
  <si>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</si>
  <si>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</si>
  <si>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</si>
  <si>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</si>
  <si>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</si>
  <si>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</si>
  <si>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</si>
  <si>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</si>
  <si>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</si>
  <si>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</si>
  <si>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</si>
  <si>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</si>
  <si>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</si>
  <si>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</si>
  <si>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</si>
  <si>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</si>
  <si>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</si>
  <si>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</si>
  <si>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</si>
  <si>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</si>
  <si>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</si>
  <si>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</si>
  <si>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</si>
  <si>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</si>
  <si>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</si>
  <si>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</si>
  <si>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</si>
  <si>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</si>
  <si>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</si>
  <si>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</si>
  <si>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</si>
  <si>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</si>
  <si>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</si>
  <si>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</si>
  <si>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</si>
  <si>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</si>
  <si>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</si>
  <si>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</si>
  <si>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</si>
  <si>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</si>
  <si>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</si>
  <si>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</si>
  <si>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</si>
  <si>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</si>
  <si>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</si>
  <si>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</si>
  <si>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</si>
  <si>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</si>
  <si>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</si>
  <si>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</si>
  <si>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</si>
  <si>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</si>
  <si>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</si>
  <si>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</si>
  <si>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</si>
  <si>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</si>
  <si>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</si>
  <si>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</si>
  <si>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</si>
  <si>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</si>
  <si>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</si>
  <si>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</si>
  <si>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</si>
  <si>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</si>
  <si>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</si>
  <si>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</si>
  <si>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</si>
  <si>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</si>
  <si>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</si>
  <si>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</si>
  <si>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</si>
  <si>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</si>
  <si>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</si>
  <si>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</si>
  <si>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</si>
  <si>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</si>
  <si>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</si>
  <si>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</si>
  <si>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</si>
  <si>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</si>
  <si>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</si>
  <si>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</si>
  <si>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</si>
  <si>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</si>
  <si>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</si>
  <si>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</si>
  <si>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</si>
  <si>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</si>
  <si>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</si>
  <si>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</si>
  <si>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</si>
  <si>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</si>
  <si>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</si>
  <si>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</si>
  <si>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</si>
  <si>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</si>
  <si>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</si>
  <si>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</si>
  <si>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</si>
  <si>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</si>
  <si>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</si>
  <si>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</si>
  <si>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</si>
  <si>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</si>
  <si>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</si>
  <si>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</si>
  <si>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</si>
  <si>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</si>
  <si>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</si>
  <si>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</si>
  <si>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</si>
  <si>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</si>
  <si>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</si>
  <si>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</si>
  <si>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</si>
  <si>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</si>
  <si>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</si>
  <si>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</si>
  <si>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</si>
  <si>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</si>
  <si>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</si>
  <si>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</si>
  <si>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</si>
  <si>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</si>
  <si>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</si>
  <si>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</si>
  <si>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</si>
  <si>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</si>
  <si>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</si>
  <si>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</si>
  <si>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</si>
  <si>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</si>
  <si>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</si>
  <si>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</si>
  <si>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</si>
  <si>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</si>
  <si>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</si>
  <si>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</si>
  <si>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</si>
  <si>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</si>
  <si>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</si>
  <si>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</si>
  <si>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</si>
  <si>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</si>
  <si>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</si>
  <si>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</si>
  <si>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</si>
  <si>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</si>
  <si>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</si>
  <si>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</si>
  <si>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</si>
  <si>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</si>
  <si>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</si>
  <si>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</si>
  <si>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</si>
  <si>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</si>
  <si>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</si>
  <si>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</si>
  <si>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</si>
  <si>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</si>
  <si>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</si>
  <si>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</si>
  <si>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</si>
  <si>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</si>
  <si>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</si>
  <si>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</si>
  <si>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</si>
  <si>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</si>
  <si>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</si>
  <si>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</si>
  <si>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</si>
  <si>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</si>
  <si>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</si>
  <si>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</si>
  <si>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</si>
  <si>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</si>
  <si>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</si>
  <si>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</si>
  <si>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</si>
  <si>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</si>
  <si>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</si>
  <si>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</si>
  <si>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</si>
  <si>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</si>
  <si>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</si>
  <si>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</si>
  <si>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</si>
  <si>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</si>
  <si>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</si>
  <si>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</si>
  <si>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</si>
  <si>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</si>
  <si>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</si>
  <si>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</si>
  <si>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</si>
  <si>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</si>
  <si>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</si>
  <si>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</si>
  <si>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</si>
  <si>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</si>
  <si>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</si>
  <si>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</si>
  <si>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</si>
  <si>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</si>
  <si>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</si>
  <si>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</si>
  <si>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</si>
  <si>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</si>
  <si>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</si>
  <si>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</si>
  <si>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</si>
  <si>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</si>
  <si>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</si>
  <si>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</si>
  <si>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</si>
  <si>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</si>
  <si>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</si>
  <si>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</si>
  <si>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</si>
  <si>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</si>
  <si>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</si>
  <si>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</si>
  <si>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</si>
  <si>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</si>
  <si>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</si>
  <si>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</si>
  <si>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</si>
  <si>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</si>
  <si>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</si>
  <si>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</si>
  <si>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</si>
  <si>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</si>
  <si>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</si>
  <si>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</si>
  <si>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</si>
  <si>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</si>
  <si>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</si>
  <si>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</si>
  <si>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</si>
  <si>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</si>
  <si>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</si>
  <si>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</si>
  <si>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</si>
  <si>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</si>
  <si>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</si>
  <si>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</si>
  <si>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</si>
  <si>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</si>
  <si>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</si>
  <si>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</si>
  <si>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</si>
  <si>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</si>
  <si>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</si>
  <si>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</si>
  <si>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</si>
  <si>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</si>
  <si>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</si>
  <si>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</si>
  <si>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</si>
  <si>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</si>
  <si>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</si>
  <si>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</si>
  <si>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</si>
  <si>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</si>
  <si>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</si>
  <si>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</si>
  <si>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</si>
  <si>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</si>
  <si>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</si>
  <si>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</si>
  <si>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</si>
  <si>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</si>
  <si>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</si>
  <si>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</si>
  <si>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</si>
  <si>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</si>
  <si>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</si>
  <si>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</si>
  <si>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</si>
  <si>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</si>
  <si>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</si>
  <si>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</si>
  <si>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</si>
  <si>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</si>
  <si>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</si>
  <si>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</si>
  <si>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</si>
  <si>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</si>
  <si>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</si>
  <si>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</si>
  <si>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</si>
  <si>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</si>
  <si>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</si>
  <si>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</si>
  <si>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</si>
  <si>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</si>
  <si>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</si>
  <si>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</si>
  <si>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</si>
  <si>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</si>
  <si>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</si>
  <si>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</si>
  <si>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</si>
  <si>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</si>
  <si>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</si>
  <si>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</si>
  <si>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</si>
  <si>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</si>
  <si>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</si>
  <si>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</si>
  <si>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</si>
  <si>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</si>
  <si>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</si>
  <si>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</si>
  <si>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</si>
  <si>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</si>
  <si>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</si>
  <si>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</si>
  <si>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</si>
  <si>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</si>
  <si>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</si>
  <si>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</si>
  <si>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</si>
  <si>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</si>
  <si>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</si>
  <si>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</si>
  <si>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</si>
  <si>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</si>
  <si>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</si>
  <si>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</si>
  <si>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</si>
  <si>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</si>
  <si>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</si>
  <si>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</si>
  <si>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</si>
  <si>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</si>
  <si>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</si>
  <si>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</si>
  <si>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</si>
  <si>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</si>
  <si>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</si>
  <si>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</si>
  <si>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</si>
  <si>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</si>
  <si>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</si>
  <si>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</si>
  <si>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</si>
  <si>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</si>
  <si>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</si>
  <si>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</si>
  <si>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</si>
  <si>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</si>
  <si>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</si>
  <si>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</si>
  <si>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</si>
  <si>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</si>
  <si>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</si>
  <si>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</si>
  <si>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</si>
  <si>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</si>
  <si>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</si>
  <si>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</si>
  <si>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</si>
  <si>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</si>
  <si>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</si>
  <si>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</si>
  <si>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</si>
  <si>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</si>
  <si>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</si>
  <si>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</si>
  <si>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</si>
  <si>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</si>
  <si>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</si>
  <si>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</si>
  <si>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</si>
  <si>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</si>
  <si>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</si>
  <si>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</si>
  <si>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</si>
  <si>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</si>
  <si>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</si>
  <si>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</si>
  <si>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</si>
  <si>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</si>
  <si>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</si>
  <si>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</si>
  <si>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</si>
  <si>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</si>
  <si>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</si>
  <si>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</si>
  <si>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</si>
  <si>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</si>
  <si>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</si>
  <si>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</si>
  <si>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</si>
  <si>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</si>
  <si>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</si>
  <si>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</si>
  <si>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</si>
  <si>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</si>
  <si>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</si>
  <si>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</si>
  <si>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</si>
  <si>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</si>
  <si>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</si>
  <si>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</si>
  <si>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</si>
  <si>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</si>
  <si>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</si>
  <si>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</si>
  <si>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</si>
  <si>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</si>
  <si>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</si>
  <si>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</si>
  <si>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</si>
  <si>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</si>
  <si>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</si>
  <si>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</si>
  <si>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</si>
  <si>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</si>
  <si>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</si>
  <si>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</si>
  <si>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</si>
  <si>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</si>
  <si>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</si>
  <si>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</si>
  <si>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</si>
  <si>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</si>
  <si>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</si>
  <si>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</si>
  <si>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</si>
  <si>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</si>
  <si>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</si>
  <si>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</si>
  <si>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</si>
  <si>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</si>
  <si>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</si>
  <si>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</si>
  <si>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</si>
  <si>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</si>
  <si>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</si>
  <si>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</si>
  <si>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</si>
  <si>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</si>
  <si>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</si>
  <si>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</si>
  <si>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</si>
  <si>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</si>
  <si>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</si>
  <si>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</si>
  <si>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</si>
  <si>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</si>
  <si>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</si>
  <si>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</si>
  <si>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</si>
  <si>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</si>
  <si>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</si>
  <si>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</si>
  <si>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</si>
  <si>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</si>
  <si>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</si>
  <si>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</si>
  <si>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</si>
  <si>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</si>
  <si>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</si>
  <si>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</si>
  <si>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</si>
  <si>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</si>
  <si>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</si>
  <si>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</si>
  <si>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</si>
  <si>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</si>
  <si>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</si>
  <si>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</si>
  <si>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</si>
  <si>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</si>
  <si>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</si>
  <si>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</si>
  <si>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</si>
  <si>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</si>
  <si>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</si>
  <si>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</si>
  <si>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</si>
  <si>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</si>
  <si>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</si>
  <si>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</si>
  <si>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</si>
  <si>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</si>
  <si>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</si>
  <si>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</si>
  <si>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</si>
  <si>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</si>
  <si>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</si>
  <si>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</si>
  <si>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</si>
  <si>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</si>
  <si>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</si>
  <si>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</si>
  <si>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</si>
  <si>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</si>
  <si>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</si>
  <si>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</si>
  <si>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</si>
  <si>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</si>
  <si>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</si>
  <si>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</si>
  <si>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</si>
  <si>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</si>
  <si>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</si>
  <si>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</si>
  <si>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</si>
  <si>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</si>
  <si>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</si>
  <si>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</si>
  <si>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</si>
  <si>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</si>
  <si>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</si>
  <si>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</si>
  <si>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</si>
  <si>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</si>
  <si>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</si>
  <si>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</si>
  <si>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</si>
  <si>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</si>
  <si>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</si>
  <si>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</si>
  <si>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</si>
  <si>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</si>
  <si>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</si>
  <si>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</si>
  <si>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</si>
  <si>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</si>
  <si>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</si>
  <si>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</si>
  <si>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</si>
  <si>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</si>
  <si>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</si>
  <si>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</si>
  <si>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</si>
  <si>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</si>
  <si>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</si>
  <si>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</si>
  <si>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</si>
  <si>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</si>
  <si>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</si>
  <si>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</si>
  <si>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</si>
  <si>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</si>
  <si>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</si>
  <si>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</si>
  <si>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</si>
  <si>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</si>
  <si>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</si>
  <si>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</si>
  <si>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</si>
  <si>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</si>
  <si>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</si>
  <si>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</si>
  <si>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</si>
  <si>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</si>
  <si>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</si>
  <si>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</si>
  <si>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</si>
  <si>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</si>
  <si>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</si>
  <si>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</si>
  <si>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</si>
  <si>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</si>
  <si>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</si>
  <si>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</si>
  <si>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</si>
  <si>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</si>
  <si>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</si>
  <si>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</si>
  <si>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</si>
  <si>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</si>
  <si>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</si>
  <si>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</si>
  <si>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</si>
  <si>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</si>
  <si>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</si>
  <si>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</si>
  <si>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</si>
  <si>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</si>
  <si>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</si>
  <si>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</si>
  <si>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</si>
  <si>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</si>
  <si>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</si>
  <si>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</si>
  <si>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</si>
  <si>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</si>
  <si>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</si>
  <si>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</si>
  <si>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</si>
  <si>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</si>
  <si>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</si>
  <si>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</si>
  <si>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</si>
  <si>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</si>
  <si>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</si>
  <si>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</si>
  <si>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</si>
  <si>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</si>
  <si>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</si>
  <si>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</si>
  <si>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</si>
  <si>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</si>
  <si>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</si>
  <si>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</si>
  <si>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</si>
  <si>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</si>
  <si>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</si>
  <si>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</si>
  <si>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</si>
  <si>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</si>
  <si>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</si>
  <si>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</si>
  <si>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</si>
  <si>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</si>
  <si>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</si>
  <si>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</si>
  <si>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</si>
  <si>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</si>
  <si>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</si>
  <si>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</si>
  <si>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</si>
  <si>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</si>
  <si>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</si>
  <si>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</si>
  <si>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</si>
  <si>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</si>
  <si>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</si>
  <si>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</si>
  <si>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</si>
  <si>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</si>
  <si>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</si>
  <si>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</si>
  <si>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</si>
  <si>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</si>
  <si>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</si>
  <si>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</si>
  <si>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</si>
  <si>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</si>
  <si>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</si>
  <si>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</si>
  <si>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</si>
  <si>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</si>
  <si>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</si>
  <si>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</si>
  <si>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</si>
  <si>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</si>
  <si>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</si>
  <si>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</si>
  <si>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</si>
  <si>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</si>
  <si>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</si>
  <si>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</si>
  <si>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</si>
  <si>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</si>
  <si>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</si>
  <si>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</si>
  <si>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</si>
  <si>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</si>
  <si>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</si>
  <si>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</si>
  <si>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</si>
  <si>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</si>
  <si>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</si>
  <si>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</si>
  <si>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</si>
  <si>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</si>
  <si>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</si>
  <si>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</si>
  <si>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</si>
  <si>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</si>
  <si>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</si>
  <si>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</si>
  <si>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</si>
  <si>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</si>
  <si>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</si>
  <si>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</si>
  <si>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</si>
  <si>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</si>
  <si>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</si>
  <si>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</si>
  <si>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</si>
  <si>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</si>
  <si>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</si>
  <si>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</si>
  <si>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</si>
  <si>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</si>
  <si>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</si>
  <si>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</si>
  <si>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</si>
  <si>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</si>
  <si>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</si>
  <si>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</si>
  <si>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</si>
  <si>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</si>
  <si>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</si>
  <si>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</si>
  <si>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</si>
  <si>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</si>
  <si>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</si>
  <si>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</si>
  <si>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</si>
  <si>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</si>
  <si>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</si>
  <si>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</si>
  <si>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</si>
  <si>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</si>
  <si>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</si>
  <si>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</si>
  <si>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</si>
  <si>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</si>
  <si>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</si>
  <si>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</si>
  <si>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</si>
  <si>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</si>
  <si>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</si>
  <si>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</si>
  <si>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</si>
  <si>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</si>
  <si>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</si>
  <si>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</si>
  <si>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</si>
  <si>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</si>
  <si>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</si>
  <si>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</si>
  <si>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</si>
  <si>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</si>
  <si>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</si>
  <si>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</si>
  <si>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</si>
  <si>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</si>
  <si>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</si>
  <si>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</si>
  <si>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</si>
  <si>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</si>
  <si>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</si>
  <si>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</si>
  <si>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</si>
  <si>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</si>
  <si>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</si>
  <si>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</si>
  <si>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</si>
  <si>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</si>
  <si>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</si>
  <si>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</si>
  <si>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</si>
  <si>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</si>
  <si>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</si>
  <si>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</si>
  <si>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</si>
  <si>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</si>
  <si>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</si>
  <si>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</si>
  <si>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</si>
  <si>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</si>
  <si>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</si>
  <si>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</si>
  <si>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</si>
  <si>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</si>
  <si>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</si>
  <si>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</si>
  <si>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</si>
  <si>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</si>
  <si>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</si>
  <si>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</si>
  <si>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</si>
  <si>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</si>
  <si>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</si>
  <si>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</si>
  <si>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</si>
  <si>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</si>
  <si>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</si>
  <si>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</si>
  <si>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</si>
  <si>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</si>
  <si>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</si>
  <si>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</si>
  <si>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</si>
  <si>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</si>
  <si>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</si>
  <si>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</si>
  <si>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</si>
  <si>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</si>
  <si>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</si>
  <si>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</si>
  <si>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</si>
  <si>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</si>
  <si>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</si>
  <si>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</si>
  <si>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</si>
  <si>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</si>
  <si>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</si>
  <si>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</si>
  <si>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</si>
  <si>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</si>
  <si>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</si>
  <si>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</si>
  <si>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</si>
  <si>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</si>
  <si>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</si>
  <si>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</si>
  <si>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</si>
  <si>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</si>
  <si>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</si>
  <si>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</si>
  <si>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</si>
  <si>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</si>
  <si>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</si>
  <si>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</si>
  <si>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</si>
  <si>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</si>
  <si>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</si>
  <si>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</si>
  <si>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</si>
  <si>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</si>
  <si>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</si>
  <si>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</si>
  <si>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</si>
  <si>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</si>
  <si>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</si>
  <si>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</si>
  <si>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</si>
  <si>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</si>
  <si>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</si>
  <si>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</si>
  <si>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</si>
  <si>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</si>
  <si>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</si>
  <si>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</si>
  <si>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</si>
  <si>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</si>
  <si>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</si>
  <si>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</si>
  <si>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</si>
  <si>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</si>
  <si>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</si>
  <si>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</si>
  <si>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</si>
  <si>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</si>
  <si>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</si>
  <si>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</si>
  <si>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</si>
  <si>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</si>
  <si>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</si>
  <si>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</si>
  <si>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</si>
  <si>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</si>
  <si>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</si>
  <si>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</si>
  <si>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</si>
  <si>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</si>
  <si>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</si>
  <si>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</si>
  <si>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</si>
  <si>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</si>
  <si>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</si>
  <si>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</si>
  <si>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</si>
  <si>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</si>
  <si>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</si>
  <si>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</si>
  <si>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</si>
  <si>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</si>
  <si>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</si>
  <si>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</si>
  <si>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</si>
  <si>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</si>
  <si>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</si>
  <si>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</si>
  <si>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</si>
  <si>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</si>
  <si>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</si>
  <si>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</si>
  <si>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</si>
  <si>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</si>
  <si>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</si>
  <si>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</si>
  <si>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</si>
  <si>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</si>
  <si>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</si>
  <si>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</si>
  <si>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</si>
  <si>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</si>
  <si>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</si>
  <si>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</si>
  <si>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</si>
  <si>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</si>
  <si>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</si>
  <si>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</si>
  <si>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</si>
  <si>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</si>
  <si>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</si>
  <si>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</si>
  <si>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</si>
  <si>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</si>
  <si>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</si>
  <si>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</si>
  <si>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</si>
  <si>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</si>
  <si>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</si>
  <si>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</si>
  <si>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</si>
  <si>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</si>
  <si>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</si>
  <si>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</si>
  <si>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</si>
  <si>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</si>
  <si>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</si>
  <si>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</si>
  <si>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</si>
  <si>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</si>
  <si>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</si>
  <si>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</si>
  <si>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</si>
  <si>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</si>
  <si>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</si>
  <si>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</si>
  <si>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</si>
  <si>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</si>
  <si>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</si>
  <si>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</si>
  <si>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</si>
  <si>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</si>
  <si>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</si>
  <si>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</si>
  <si>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</si>
  <si>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</si>
  <si>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</si>
  <si>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</si>
  <si>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</si>
  <si>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</si>
  <si>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</si>
  <si>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</si>
  <si>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</si>
  <si>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</si>
  <si>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</si>
  <si>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</si>
  <si>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</si>
  <si>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</si>
  <si>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</si>
  <si>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</si>
  <si>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</si>
  <si>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</si>
  <si>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</si>
  <si>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</si>
  <si>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</si>
  <si>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</si>
  <si>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</si>
  <si>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</si>
  <si>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</si>
  <si>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</si>
  <si>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</si>
  <si>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</si>
  <si>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</si>
  <si>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</si>
  <si>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</si>
  <si>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</si>
  <si>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</si>
  <si>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</si>
  <si>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</si>
  <si>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</si>
  <si>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</si>
  <si>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</si>
  <si>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</si>
  <si>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</si>
  <si>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</si>
  <si>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</si>
  <si>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</si>
  <si>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</si>
  <si>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</si>
  <si>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</si>
  <si>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</si>
  <si>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</si>
  <si>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</si>
  <si>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</si>
  <si>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</si>
  <si>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</si>
  <si>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</si>
  <si>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</si>
  <si>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</si>
  <si>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</si>
  <si>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</si>
  <si>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</si>
  <si>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</si>
  <si>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</si>
  <si>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</si>
  <si>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</si>
  <si>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</si>
  <si>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</si>
  <si>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</si>
  <si>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</si>
  <si>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</si>
  <si>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</si>
  <si>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</si>
  <si>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</si>
  <si>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</si>
  <si>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</si>
  <si>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</si>
  <si>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</si>
  <si>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</si>
  <si>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</si>
  <si>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</si>
  <si>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</si>
  <si>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</si>
  <si>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</si>
  <si>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</si>
  <si>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</si>
  <si>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</si>
  <si>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</si>
  <si>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</si>
  <si>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</si>
  <si>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</si>
  <si>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</si>
  <si>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</si>
  <si>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</si>
  <si>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</si>
  <si>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</si>
  <si>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</si>
  <si>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</si>
  <si>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</si>
  <si>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</si>
  <si>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</si>
  <si>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</si>
  <si>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</si>
  <si>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</si>
  <si>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</si>
  <si>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</si>
  <si>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</si>
  <si>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</si>
  <si>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</si>
  <si>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</si>
  <si>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</si>
  <si>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</si>
  <si>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</si>
  <si>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</si>
  <si>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</si>
  <si>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</si>
  <si>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</si>
  <si>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</si>
  <si>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</si>
  <si>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</si>
  <si>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</si>
  <si>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</si>
  <si>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</si>
  <si>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</si>
  <si>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</si>
  <si>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</si>
  <si>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</si>
  <si>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</si>
  <si>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</si>
  <si>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</si>
  <si>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</si>
  <si>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</si>
  <si>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</si>
  <si>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</si>
  <si>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</si>
  <si>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</si>
  <si>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</si>
  <si>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</si>
  <si>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</si>
  <si>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</si>
  <si>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</si>
  <si>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</si>
  <si>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</si>
  <si>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</si>
  <si>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</si>
  <si>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</si>
  <si>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</si>
  <si>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</si>
  <si>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</si>
  <si>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</si>
  <si>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</si>
  <si>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</si>
  <si>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</si>
  <si>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</si>
  <si>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</si>
  <si>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</si>
  <si>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</si>
  <si>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</si>
  <si>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</si>
  <si>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</si>
  <si>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</si>
  <si>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</si>
  <si>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</si>
  <si>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</si>
  <si>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</si>
  <si>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</si>
  <si>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</si>
  <si>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</si>
  <si>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</si>
  <si>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</si>
  <si>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</si>
  <si>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</si>
  <si>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</si>
  <si>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</si>
  <si>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</si>
  <si>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</si>
  <si>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</si>
  <si>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</si>
  <si>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</si>
  <si>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</si>
  <si>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</si>
  <si>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</si>
  <si>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</si>
  <si>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</si>
  <si>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</si>
  <si>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</si>
  <si>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</si>
  <si>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</si>
  <si>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</si>
  <si>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</si>
  <si>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</si>
  <si>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</si>
  <si>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</si>
  <si>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</si>
  <si>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</si>
  <si>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</si>
  <si>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</si>
  <si>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</si>
  <si>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</si>
  <si>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</si>
  <si>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</si>
  <si>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</si>
  <si>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</si>
  <si>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</si>
  <si>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</si>
  <si>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</si>
  <si>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</si>
  <si>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</si>
  <si>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</si>
  <si>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</si>
  <si>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</si>
  <si>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</si>
  <si>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</si>
  <si>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</si>
  <si>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</si>
  <si>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</si>
  <si>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</si>
  <si>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</si>
  <si>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</si>
  <si>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</si>
  <si>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</si>
  <si>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</si>
  <si>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</si>
  <si>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</si>
  <si>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</si>
  <si>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</si>
  <si>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</si>
  <si>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</si>
  <si>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</si>
  <si>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</si>
  <si>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</si>
  <si>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</si>
  <si>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</si>
  <si>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</si>
  <si>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</si>
  <si>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</si>
  <si>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</si>
  <si>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</si>
  <si>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</si>
  <si>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</si>
  <si>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</si>
  <si>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</si>
  <si>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</si>
  <si>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</si>
  <si>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</si>
  <si>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</si>
  <si>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</si>
  <si>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</si>
  <si>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</si>
  <si>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</si>
  <si>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</si>
  <si>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</si>
  <si>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</si>
  <si>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</si>
  <si>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</si>
  <si>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</si>
  <si>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</si>
  <si>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</si>
  <si>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</si>
  <si>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</si>
  <si>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</si>
  <si>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</si>
  <si>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</si>
  <si>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</si>
  <si>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</si>
  <si>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</si>
  <si>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</si>
  <si>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</si>
  <si>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</si>
  <si>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</si>
  <si>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</si>
  <si>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</si>
  <si>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</si>
  <si>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</si>
  <si>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</si>
  <si>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</si>
  <si>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</si>
  <si>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</si>
  <si>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</si>
  <si>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</si>
  <si>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</si>
  <si>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</si>
  <si>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</si>
  <si>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</si>
  <si>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</si>
  <si>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</si>
  <si>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</si>
  <si>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</si>
  <si>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</si>
  <si>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</si>
  <si>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</si>
  <si>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</si>
  <si>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</si>
  <si>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</si>
  <si>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</si>
  <si>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</si>
  <si>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</si>
  <si>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</si>
  <si>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</si>
  <si>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</si>
  <si>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</si>
  <si>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</si>
  <si>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</si>
  <si>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</si>
  <si>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</si>
  <si>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</si>
  <si>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</si>
  <si>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</si>
  <si>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</si>
  <si>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</si>
  <si>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</si>
  <si>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</si>
  <si>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</si>
  <si>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</si>
  <si>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</si>
  <si>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</si>
  <si>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</si>
  <si>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</si>
  <si>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</si>
  <si>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</si>
  <si>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</si>
  <si>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</si>
  <si>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</si>
  <si>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</si>
  <si>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</si>
  <si>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</si>
  <si>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</si>
  <si>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</si>
  <si>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</si>
  <si>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</si>
  <si>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</si>
  <si>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</si>
  <si>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</si>
  <si>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</si>
  <si>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</si>
  <si>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</si>
  <si>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</si>
  <si>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</si>
  <si>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</si>
  <si>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</si>
  <si>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</si>
  <si>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</si>
  <si>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</si>
  <si>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</si>
  <si>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</si>
  <si>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</si>
  <si>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</si>
  <si>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</si>
  <si>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</si>
  <si>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</si>
  <si>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</si>
  <si>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</si>
  <si>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</si>
  <si>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</si>
  <si>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</si>
  <si>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</si>
  <si>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</si>
  <si>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</si>
  <si>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</si>
  <si>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</si>
  <si>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</si>
  <si>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</si>
  <si>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</si>
  <si>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</si>
  <si>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</si>
  <si>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</si>
  <si>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</si>
  <si>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</si>
  <si>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</si>
  <si>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</si>
  <si>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</si>
  <si>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</si>
  <si>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</si>
  <si>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</si>
  <si>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</si>
  <si>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</si>
  <si>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</si>
  <si>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</si>
  <si>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</si>
  <si>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</si>
  <si>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</si>
  <si>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</si>
  <si>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</si>
  <si>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</si>
  <si>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</si>
  <si>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</si>
  <si>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</si>
  <si>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</si>
  <si>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</si>
  <si>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</si>
  <si>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</si>
  <si>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</si>
  <si>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</si>
  <si>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</si>
  <si>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</si>
  <si>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</si>
  <si>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</si>
  <si>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</si>
  <si>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</si>
  <si>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</si>
  <si>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</si>
  <si>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</si>
  <si>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</si>
  <si>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</si>
  <si>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</si>
  <si>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</si>
  <si>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</si>
  <si>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</si>
  <si>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</si>
  <si>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</si>
  <si>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</si>
  <si>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</si>
  <si>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</si>
  <si>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</si>
  <si>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</si>
  <si>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</si>
  <si>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</si>
  <si>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</si>
  <si>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</si>
  <si>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</si>
  <si>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</si>
  <si>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</si>
  <si>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</si>
  <si>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</si>
  <si>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</si>
  <si>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</si>
  <si>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</si>
  <si>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</si>
  <si>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</si>
  <si>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</si>
  <si>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</si>
  <si>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</si>
  <si>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</si>
  <si>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</si>
  <si>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</si>
  <si>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</si>
  <si>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</si>
  <si>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</si>
  <si>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</si>
  <si>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</si>
  <si>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</si>
  <si>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</si>
  <si>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</si>
  <si>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</si>
  <si>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</si>
  <si>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</si>
  <si>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</si>
  <si>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</si>
  <si>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</si>
  <si>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</si>
  <si>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</si>
  <si>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</si>
  <si>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</si>
  <si>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</si>
  <si>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</si>
  <si>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</si>
  <si>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</si>
  <si>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</si>
  <si>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</si>
  <si>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</si>
  <si>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</si>
  <si>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</si>
  <si>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</si>
  <si>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</si>
  <si>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</si>
  <si>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</si>
  <si>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</si>
  <si>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</si>
  <si>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</si>
  <si>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</si>
  <si>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</si>
  <si>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</si>
  <si>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</si>
  <si>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</si>
  <si>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</si>
  <si>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</si>
  <si>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</si>
  <si>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</si>
  <si>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</si>
  <si>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</si>
  <si>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</si>
  <si>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</si>
  <si>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</si>
  <si>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</si>
  <si>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</si>
  <si>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</si>
  <si>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</si>
  <si>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</si>
  <si>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</si>
  <si>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</si>
  <si>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</si>
  <si>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</si>
  <si>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</si>
  <si>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</si>
  <si>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</si>
  <si>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</si>
  <si>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</si>
  <si>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</si>
  <si>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</si>
  <si>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</si>
  <si>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</si>
  <si>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</si>
  <si>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</si>
  <si>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</si>
  <si>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</si>
  <si>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</si>
  <si>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</si>
  <si>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</si>
  <si>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</si>
  <si>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</si>
  <si>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</si>
  <si>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</si>
  <si>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</si>
  <si>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</si>
  <si>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</si>
  <si>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</si>
  <si>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</si>
  <si>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</si>
  <si>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</si>
  <si>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</si>
  <si>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</si>
  <si>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</si>
  <si>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</si>
  <si>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</si>
  <si>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</si>
  <si>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</si>
  <si>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</si>
  <si>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</si>
  <si>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</si>
  <si>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</si>
  <si>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</si>
  <si>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</si>
  <si>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</si>
  <si>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</si>
  <si>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</si>
  <si>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</si>
  <si>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</si>
  <si>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</si>
  <si>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</si>
  <si>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</si>
  <si>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</si>
  <si>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</si>
  <si>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</si>
  <si>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</si>
  <si>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</si>
  <si>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</si>
  <si>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</si>
  <si>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</si>
  <si>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</si>
  <si>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</si>
  <si>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</si>
  <si>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</si>
  <si>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</si>
  <si>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</si>
  <si>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</si>
  <si>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</si>
  <si>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</si>
  <si>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</si>
  <si>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</si>
  <si>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</si>
  <si>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</si>
  <si>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</si>
  <si>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</si>
  <si>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</si>
  <si>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</si>
  <si>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</si>
  <si>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</si>
  <si>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</si>
  <si>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</si>
  <si>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</si>
  <si>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</si>
  <si>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</si>
  <si>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</si>
  <si>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</si>
  <si>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</si>
  <si>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</si>
  <si>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</si>
  <si>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</si>
  <si>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</si>
  <si>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</si>
  <si>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</si>
  <si>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</si>
  <si>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</si>
  <si>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</si>
  <si>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</si>
  <si>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</si>
  <si>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</si>
  <si>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</si>
  <si>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</si>
  <si>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</si>
  <si>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</si>
  <si>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</si>
  <si>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</si>
  <si>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</si>
  <si>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</si>
  <si>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</si>
  <si>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</si>
  <si>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</si>
  <si>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</si>
  <si>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</si>
  <si>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</si>
  <si>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</si>
  <si>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</si>
  <si>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</si>
  <si>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</si>
  <si>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</si>
  <si>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</si>
  <si>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</si>
  <si>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</si>
  <si>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</si>
  <si>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</si>
  <si>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</si>
  <si>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</si>
  <si>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</si>
  <si>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</si>
  <si>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</si>
  <si>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</si>
  <si>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</si>
  <si>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</si>
  <si>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</si>
  <si>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</si>
  <si>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</si>
  <si>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</si>
  <si>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</si>
  <si>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</si>
  <si>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</si>
  <si>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</si>
  <si>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</si>
  <si>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</si>
  <si>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</si>
  <si>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</si>
  <si>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</si>
  <si>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</si>
  <si>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</si>
  <si>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</si>
  <si>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</si>
  <si>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</si>
  <si>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</si>
  <si>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</si>
  <si>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</si>
  <si>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</si>
  <si>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</si>
  <si>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</si>
  <si>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</si>
  <si>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</si>
  <si>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</si>
  <si>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</si>
  <si>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</si>
  <si>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</si>
  <si>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</si>
  <si>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</si>
  <si>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</si>
  <si>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</si>
  <si>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</si>
  <si>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</si>
  <si>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</si>
  <si>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</si>
  <si>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</si>
  <si>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</si>
  <si>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</si>
  <si>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</si>
  <si>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</si>
  <si>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</si>
  <si>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</si>
  <si>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</si>
  <si>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</si>
  <si>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</si>
  <si>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</si>
  <si>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</si>
  <si>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</si>
  <si>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</si>
  <si>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</si>
  <si>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</si>
  <si>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</si>
  <si>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</si>
  <si>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</si>
  <si>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</si>
  <si>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</si>
  <si>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</si>
  <si>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</si>
  <si>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</si>
  <si>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</si>
  <si>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</si>
  <si>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</si>
  <si>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</si>
  <si>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</si>
  <si>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</si>
  <si>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</si>
  <si>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</si>
  <si>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</si>
  <si>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</si>
  <si>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</si>
  <si>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</si>
  <si>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</si>
  <si>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</si>
  <si>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</si>
  <si>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</si>
  <si>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</si>
  <si>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</si>
  <si>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</si>
  <si>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</si>
  <si>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</si>
  <si>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</si>
  <si>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</si>
  <si>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</si>
  <si>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</si>
  <si>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</si>
  <si>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</si>
  <si>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</si>
  <si>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</si>
  <si>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</si>
  <si>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</si>
  <si>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</si>
  <si>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</si>
  <si>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</si>
  <si>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</si>
  <si>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</si>
  <si>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</si>
  <si>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</si>
  <si>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</si>
  <si>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</si>
  <si>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</si>
  <si>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</si>
  <si>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</si>
  <si>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</si>
  <si>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</si>
  <si>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</si>
  <si>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</si>
  <si>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</si>
  <si>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</si>
  <si>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</si>
  <si>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</si>
  <si>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</si>
  <si>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</si>
  <si>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</si>
  <si>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</si>
  <si>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</si>
  <si>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</si>
  <si>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</si>
  <si>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</si>
  <si>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</si>
  <si>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</si>
  <si>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</si>
  <si>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</si>
  <si>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</si>
  <si>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</si>
  <si>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</si>
  <si>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</si>
  <si>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</si>
  <si>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</si>
  <si>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</si>
  <si>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</si>
  <si>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</si>
  <si>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</si>
  <si>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</si>
  <si>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</si>
  <si>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</si>
  <si>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</si>
  <si>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</si>
  <si>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</si>
  <si>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</si>
  <si>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</si>
  <si>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</si>
  <si>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</si>
  <si>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</si>
  <si>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</si>
  <si>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</si>
  <si>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</si>
  <si>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</si>
  <si>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</si>
  <si>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</si>
  <si>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</si>
  <si>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</si>
  <si>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</si>
  <si>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</si>
  <si>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</si>
  <si>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</si>
  <si>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</si>
  <si>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</si>
  <si>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</si>
  <si>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</si>
  <si>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</si>
  <si>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</si>
  <si>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</si>
  <si>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</si>
  <si>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</si>
  <si>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</si>
  <si>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</si>
  <si>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</si>
  <si>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</si>
  <si>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</si>
  <si>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</si>
  <si>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</si>
  <si>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</si>
  <si>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</si>
  <si>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</si>
  <si>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</si>
  <si>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</si>
  <si>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</si>
  <si>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</si>
  <si>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</si>
  <si>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</si>
  <si>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</si>
  <si>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</si>
  <si>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</si>
  <si>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</si>
  <si>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</si>
  <si>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</si>
  <si>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</si>
  <si>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</si>
  <si>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</si>
  <si>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</si>
  <si>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</si>
  <si>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</si>
  <si>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</si>
  <si>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</si>
  <si>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</si>
  <si>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</si>
  <si>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</si>
  <si>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</si>
  <si>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</si>
  <si>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</si>
  <si>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</si>
  <si>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</si>
  <si>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</si>
  <si>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</si>
  <si>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</si>
  <si>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</si>
  <si>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</si>
  <si>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</si>
  <si>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</si>
  <si>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</si>
  <si>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</si>
  <si>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</si>
  <si>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</si>
  <si>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</si>
  <si>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</si>
  <si>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</si>
  <si>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</si>
  <si>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</si>
  <si>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</si>
  <si>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</si>
  <si>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</si>
  <si>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</si>
  <si>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</si>
  <si>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</si>
  <si>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</si>
  <si>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</si>
  <si>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</si>
  <si>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</si>
  <si>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</si>
  <si>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</si>
  <si>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</si>
  <si>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</si>
  <si>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</si>
  <si>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</si>
  <si>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</si>
  <si>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</si>
  <si>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</si>
  <si>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</si>
  <si>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</si>
  <si>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</si>
  <si>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</si>
  <si>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</si>
  <si>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</si>
  <si>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</si>
  <si>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</si>
  <si>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</si>
  <si>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</si>
  <si>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</si>
  <si>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</si>
  <si>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</si>
  <si>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</si>
  <si>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</si>
  <si>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</si>
  <si>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</si>
  <si>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</si>
  <si>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</si>
  <si>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</si>
  <si>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</si>
  <si>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</si>
  <si>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</si>
  <si>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</si>
  <si>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</si>
  <si>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</si>
  <si>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</si>
  <si>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</si>
  <si>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</si>
  <si>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</si>
  <si>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</si>
  <si>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</si>
  <si>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</si>
  <si>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</si>
  <si>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</si>
  <si>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</si>
  <si>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</si>
  <si>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</si>
  <si>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</si>
  <si>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</si>
  <si>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</si>
  <si>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</si>
  <si>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</si>
  <si>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</si>
  <si>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</si>
  <si>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</si>
  <si>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</si>
  <si>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</si>
  <si>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</si>
  <si>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</si>
  <si>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</si>
  <si>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</si>
  <si>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</si>
  <si>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</si>
  <si>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</si>
  <si>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</si>
  <si>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</si>
  <si>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</si>
  <si>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</si>
  <si>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</si>
  <si>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</si>
  <si>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</si>
  <si>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</si>
  <si>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</si>
  <si>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</si>
  <si>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</si>
  <si>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</si>
  <si>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</si>
  <si>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</si>
  <si>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</si>
  <si>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</si>
  <si>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</si>
  <si>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</si>
  <si>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</si>
  <si>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</si>
  <si>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</si>
  <si>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</si>
  <si>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</si>
  <si>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</si>
  <si>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</si>
  <si>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</si>
  <si>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</si>
  <si>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</si>
  <si>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</si>
  <si>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</si>
  <si>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</si>
  <si>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</si>
  <si>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</si>
  <si>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</si>
  <si>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</si>
  <si>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</si>
  <si>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</si>
  <si>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</si>
  <si>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</si>
  <si>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</si>
  <si>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</si>
  <si>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</si>
  <si>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</si>
  <si>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</si>
  <si>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</si>
  <si>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</si>
  <si>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</si>
  <si>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</si>
  <si>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</si>
  <si>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</si>
  <si>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</si>
  <si>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</si>
  <si>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</si>
  <si>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</si>
  <si>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</si>
  <si>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</si>
  <si>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</si>
  <si>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</si>
  <si>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</si>
  <si>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</si>
  <si>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</si>
  <si>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</si>
  <si>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</si>
  <si>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</si>
  <si>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</si>
  <si>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</si>
  <si>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</si>
  <si>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</si>
  <si>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</si>
  <si>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</si>
  <si>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</si>
  <si>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</si>
  <si>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</si>
  <si>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</si>
  <si>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</si>
  <si>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</si>
  <si>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</si>
  <si>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</si>
  <si>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</si>
  <si>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</si>
  <si>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</si>
  <si>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</si>
  <si>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</si>
  <si>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</si>
  <si>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</si>
  <si>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</si>
  <si>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</si>
  <si>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</si>
  <si>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</si>
  <si>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</si>
  <si>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</si>
  <si>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</si>
  <si>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</si>
  <si>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</si>
  <si>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</si>
  <si>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</si>
  <si>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</si>
  <si>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</si>
  <si>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</si>
  <si>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</si>
  <si>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</si>
  <si>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</si>
  <si>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</si>
  <si>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</si>
  <si>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</si>
  <si>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</si>
  <si>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</si>
  <si>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</si>
  <si>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</si>
  <si>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</si>
  <si>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</si>
  <si>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</si>
  <si>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</si>
  <si>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</si>
  <si>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</si>
  <si>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</si>
  <si>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</si>
  <si>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</si>
  <si>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</si>
  <si>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</si>
  <si>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</si>
  <si>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</si>
  <si>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</si>
  <si>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</si>
  <si>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</si>
  <si>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</si>
  <si>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</si>
  <si>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</si>
  <si>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</si>
  <si>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</si>
  <si>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</si>
  <si>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</si>
  <si>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</si>
  <si>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</si>
  <si>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</si>
  <si>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</si>
  <si>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</si>
  <si>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</si>
  <si>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</si>
  <si>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</si>
  <si>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</si>
  <si>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</si>
  <si>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</si>
  <si>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</si>
  <si>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</si>
  <si>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</si>
  <si>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</si>
  <si>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</si>
  <si>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</si>
  <si>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</si>
  <si>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</si>
  <si>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</si>
  <si>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</si>
  <si>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</si>
  <si>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</si>
  <si>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</si>
  <si>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</si>
  <si>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</si>
  <si>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</si>
  <si>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</si>
  <si>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</si>
  <si>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</si>
  <si>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</si>
  <si>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</si>
  <si>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</si>
  <si>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</si>
  <si>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</si>
  <si>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</si>
  <si>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</si>
  <si>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</si>
  <si>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</si>
  <si>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</si>
  <si>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</si>
  <si>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</si>
  <si>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</si>
  <si>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</si>
  <si>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</si>
  <si>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</si>
  <si>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</si>
  <si>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</si>
  <si>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</si>
  <si>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</si>
  <si>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</si>
  <si>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</si>
  <si>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</si>
  <si>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</si>
  <si>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</si>
  <si>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</si>
  <si>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</si>
  <si>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</si>
  <si>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</si>
  <si>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</si>
  <si>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</si>
  <si>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</si>
  <si>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</si>
  <si>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</si>
  <si>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</si>
  <si>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</si>
  <si>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</si>
  <si>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</si>
  <si>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</si>
  <si>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</si>
  <si>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</si>
  <si>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</si>
  <si>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</si>
  <si>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</si>
  <si>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</si>
  <si>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</si>
  <si>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</si>
  <si>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</si>
  <si>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</si>
  <si>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</si>
  <si>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</si>
  <si>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</si>
  <si>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</si>
  <si>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</si>
  <si>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</si>
  <si>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</si>
  <si>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</si>
  <si>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</si>
  <si>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</si>
  <si>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</si>
  <si>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</si>
  <si>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</si>
  <si>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</si>
  <si>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</si>
  <si>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</si>
  <si>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</si>
  <si>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</si>
  <si>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</si>
  <si>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</si>
  <si>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</si>
  <si>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</si>
  <si>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</si>
  <si>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</si>
  <si>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</si>
  <si>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</si>
  <si>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</si>
  <si>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</si>
  <si>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</si>
  <si>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</si>
  <si>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</si>
  <si>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</si>
  <si>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</si>
  <si>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</si>
  <si>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</si>
  <si>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</si>
  <si>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</si>
  <si>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</si>
  <si>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</si>
  <si>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</si>
  <si>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</si>
  <si>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</si>
  <si>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</si>
  <si>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</si>
  <si>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</si>
  <si>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</si>
  <si>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</si>
  <si>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</si>
  <si>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</si>
  <si>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</si>
  <si>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</si>
  <si>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</si>
  <si>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</si>
  <si>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</si>
  <si>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</si>
  <si>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</si>
  <si>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</si>
  <si>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</si>
  <si>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</si>
  <si>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</si>
  <si>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</si>
  <si>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</si>
  <si>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</si>
  <si>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</si>
  <si>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</si>
  <si>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</si>
  <si>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</si>
  <si>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</si>
  <si>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</si>
  <si>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</si>
  <si>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</si>
  <si>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</si>
  <si>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</si>
  <si>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</si>
  <si>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</si>
  <si>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</si>
  <si>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</si>
  <si>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</si>
  <si>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</si>
  <si>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</si>
  <si>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</si>
  <si>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</si>
  <si>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</si>
  <si>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</si>
  <si>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</si>
  <si>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</si>
  <si>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</si>
  <si>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</si>
  <si>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</si>
  <si>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</si>
  <si>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</si>
  <si>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</si>
  <si>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</si>
  <si>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</si>
  <si>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</si>
  <si>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</si>
  <si>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</si>
  <si>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</si>
  <si>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</si>
  <si>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</si>
  <si>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</si>
  <si>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</si>
  <si>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</si>
  <si>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</si>
  <si>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</si>
  <si>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</si>
  <si>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</si>
  <si>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</si>
  <si>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</si>
  <si>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</si>
  <si>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</si>
  <si>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</si>
  <si>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</si>
  <si>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</si>
  <si>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</si>
  <si>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</si>
  <si>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</si>
  <si>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</si>
  <si>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</si>
  <si>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</si>
  <si>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</si>
  <si>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</si>
  <si>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</si>
  <si>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</si>
  <si>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</si>
  <si>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</si>
  <si>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</si>
  <si>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</si>
  <si>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</si>
  <si>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</si>
  <si>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</si>
  <si>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</si>
  <si>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</si>
  <si>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</si>
  <si>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</si>
  <si>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</si>
  <si>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</si>
  <si>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</si>
  <si>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</si>
  <si>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</si>
  <si>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</si>
  <si>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</si>
  <si>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</si>
  <si>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</si>
  <si>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</si>
  <si>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</si>
  <si>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</si>
  <si>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</si>
  <si>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</si>
  <si>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</si>
  <si>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</si>
  <si>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</si>
  <si>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</si>
  <si>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</si>
  <si>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</si>
  <si>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</si>
  <si>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</si>
  <si>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</si>
  <si>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</si>
  <si>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</si>
  <si>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</si>
  <si>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</si>
  <si>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</si>
  <si>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</si>
  <si>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</si>
  <si>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</si>
  <si>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</si>
  <si>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</si>
  <si>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</si>
  <si>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</si>
  <si>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</si>
  <si>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</si>
  <si>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</si>
  <si>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</si>
  <si>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</si>
  <si>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</si>
  <si>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</si>
  <si>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</si>
  <si>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</si>
  <si>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</si>
  <si>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</si>
  <si>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</si>
  <si>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</si>
  <si>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</si>
  <si>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</si>
  <si>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</si>
  <si>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</si>
  <si>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</si>
  <si>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</si>
  <si>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</si>
  <si>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</si>
  <si>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</si>
  <si>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</si>
  <si>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</si>
  <si>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</si>
  <si>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</si>
  <si>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</si>
  <si>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</si>
  <si>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</si>
  <si>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</si>
  <si>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</si>
  <si>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</si>
  <si>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</si>
  <si>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</si>
  <si>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</si>
  <si>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</si>
  <si>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</si>
  <si>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</si>
  <si>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</si>
  <si>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</si>
  <si>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</si>
  <si>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</si>
  <si>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</si>
  <si>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</si>
  <si>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</si>
  <si>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</si>
  <si>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</si>
  <si>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</si>
  <si>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</si>
  <si>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</si>
  <si>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</si>
  <si>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</si>
  <si>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</si>
  <si>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</si>
  <si>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</si>
  <si>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</si>
  <si>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</si>
  <si>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</si>
  <si>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</si>
  <si>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</si>
  <si>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</si>
  <si>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</si>
  <si>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</si>
  <si>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</si>
  <si>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</si>
  <si>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</si>
  <si>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</si>
  <si>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</si>
  <si>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</si>
  <si>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</si>
  <si>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</si>
  <si>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</si>
  <si>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</si>
  <si>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</si>
  <si>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</si>
  <si>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</si>
  <si>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</si>
  <si>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</si>
  <si>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</si>
  <si>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</si>
  <si>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</si>
  <si>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</si>
  <si>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</si>
  <si>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</si>
  <si>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</si>
  <si>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</si>
  <si>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</si>
  <si>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</si>
  <si>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</si>
  <si>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</si>
  <si>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</si>
  <si>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</si>
  <si>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</si>
  <si>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</si>
  <si>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</si>
  <si>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</si>
  <si>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</si>
  <si>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</si>
  <si>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</si>
  <si>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</si>
  <si>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</si>
  <si>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</si>
  <si>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</si>
  <si>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</si>
  <si>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</si>
  <si>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</si>
  <si>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</si>
  <si>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</si>
  <si>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</si>
  <si>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</si>
  <si>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</si>
  <si>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</si>
  <si>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</si>
  <si>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</si>
  <si>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</si>
  <si>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</si>
  <si>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</si>
  <si>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</si>
  <si>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</si>
  <si>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</si>
  <si>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</si>
  <si>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</si>
  <si>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</si>
  <si>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</si>
  <si>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</si>
  <si>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</si>
  <si>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</si>
  <si>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</si>
  <si>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</si>
  <si>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</si>
  <si>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</si>
  <si>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</si>
  <si>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</si>
  <si>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</si>
  <si>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</si>
  <si>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</si>
  <si>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</si>
  <si>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</si>
  <si>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</si>
  <si>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</si>
  <si>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</si>
  <si>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</si>
  <si>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</si>
  <si>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</si>
  <si>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</si>
  <si>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</si>
  <si>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</si>
  <si>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</si>
  <si>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</si>
  <si>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</si>
  <si>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</si>
  <si>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</si>
  <si>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</si>
  <si>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</si>
  <si>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</si>
  <si>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</si>
  <si>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</si>
  <si>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</si>
  <si>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</si>
  <si>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</si>
  <si>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</si>
  <si>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</si>
  <si>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</si>
  <si>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</si>
  <si>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</si>
  <si>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</si>
  <si>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</si>
  <si>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</si>
  <si>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</si>
  <si>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</si>
  <si>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</si>
  <si>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</si>
  <si>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</si>
  <si>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</si>
  <si>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</si>
  <si>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</si>
  <si>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</si>
  <si>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</si>
  <si>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</si>
  <si>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</si>
  <si>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</si>
  <si>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</si>
  <si>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</si>
  <si>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</si>
  <si>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</si>
  <si>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</si>
  <si>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</si>
  <si>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</si>
  <si>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</si>
  <si>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</si>
  <si>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</si>
  <si>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</si>
  <si>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</si>
  <si>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</si>
  <si>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</si>
  <si>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</si>
  <si>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</si>
  <si>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</si>
  <si>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</si>
  <si>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</si>
  <si>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</si>
  <si>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</si>
  <si>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</si>
  <si>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</si>
  <si>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</si>
  <si>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</si>
  <si>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</si>
  <si>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</si>
  <si>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</si>
  <si>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</si>
  <si>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</si>
  <si>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</si>
  <si>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</si>
  <si>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</si>
  <si>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</si>
  <si>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</si>
  <si>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</si>
  <si>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</si>
  <si>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</si>
  <si>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</si>
  <si>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</si>
  <si>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</si>
  <si>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</si>
  <si>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</si>
  <si>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</si>
  <si>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</si>
  <si>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</si>
  <si>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</si>
  <si>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</si>
  <si>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</si>
  <si>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</si>
  <si>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</si>
  <si>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</si>
  <si>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</si>
  <si>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</si>
  <si>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</si>
  <si>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</si>
  <si>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</si>
  <si>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</si>
  <si>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</si>
  <si>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</si>
  <si>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</si>
  <si>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</si>
  <si>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</si>
  <si>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</si>
  <si>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</si>
  <si>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</si>
  <si>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</si>
  <si>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</si>
  <si>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</si>
  <si>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</si>
  <si>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</si>
  <si>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</si>
  <si>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</si>
  <si>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</si>
  <si>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</si>
  <si>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</si>
  <si>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</si>
  <si>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</si>
  <si>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</si>
  <si>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</si>
  <si>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</si>
  <si>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</si>
  <si>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</si>
  <si>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</si>
  <si>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</si>
  <si>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</si>
  <si>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</si>
  <si>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</si>
  <si>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</si>
  <si>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</si>
  <si>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</si>
  <si>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</si>
  <si>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</si>
  <si>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</si>
  <si>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</si>
  <si>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</si>
  <si>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</si>
  <si>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</si>
  <si>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</si>
  <si>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</si>
  <si>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</si>
  <si>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</si>
  <si>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</si>
  <si>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</si>
  <si>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</si>
  <si>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</si>
  <si>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</si>
  <si>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</si>
  <si>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</si>
  <si>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</si>
  <si>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</si>
  <si>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</si>
  <si>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</si>
  <si>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</si>
  <si>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</si>
  <si>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</si>
  <si>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</si>
  <si>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</si>
  <si>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</si>
  <si>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</si>
  <si>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</si>
  <si>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</si>
  <si>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</si>
  <si>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</si>
  <si>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</si>
  <si>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</si>
  <si>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</si>
  <si>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</si>
  <si>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</si>
  <si>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</si>
  <si>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</si>
  <si>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</si>
  <si>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</si>
  <si>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</si>
  <si>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</si>
  <si>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</si>
  <si>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</si>
  <si>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</si>
  <si>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</si>
  <si>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</si>
  <si>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</si>
  <si>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</si>
  <si>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</si>
  <si>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</si>
  <si>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</si>
  <si>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</si>
  <si>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</si>
  <si>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</si>
  <si>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</si>
  <si>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</si>
  <si>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</si>
  <si>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</si>
  <si>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</si>
  <si>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</si>
  <si>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</si>
  <si>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</si>
  <si>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</si>
  <si>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</si>
  <si>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</si>
  <si>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</si>
  <si>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</si>
  <si>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</si>
  <si>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</si>
  <si>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</si>
  <si>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</si>
  <si>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</si>
  <si>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</si>
  <si>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</si>
  <si>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</si>
  <si>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</si>
  <si>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</si>
  <si>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</si>
  <si>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</si>
  <si>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</si>
  <si>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</si>
  <si>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</si>
  <si>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</si>
  <si>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</si>
  <si>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</si>
  <si>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</si>
  <si>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</si>
  <si>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</si>
  <si>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</si>
  <si>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</si>
  <si>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</si>
  <si>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</si>
  <si>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</si>
  <si>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</si>
  <si>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</si>
  <si>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</si>
  <si>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</si>
  <si>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</si>
  <si>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</si>
  <si>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</si>
  <si>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</si>
  <si>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</si>
  <si>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</si>
  <si>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</si>
  <si>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</si>
  <si>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</si>
  <si>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</si>
  <si>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</si>
  <si>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</si>
  <si>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</si>
  <si>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</si>
  <si>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</si>
  <si>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</si>
  <si>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</si>
  <si>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</si>
  <si>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</si>
  <si>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</si>
  <si>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</si>
  <si>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</si>
  <si>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</si>
  <si>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</si>
  <si>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</si>
  <si>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</si>
  <si>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</si>
  <si>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</si>
  <si>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</si>
  <si>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</si>
  <si>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</si>
  <si>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</si>
  <si>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</si>
  <si>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</si>
  <si>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</si>
  <si>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</si>
  <si>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</si>
  <si>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</si>
  <si>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</si>
  <si>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</si>
  <si>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</si>
  <si>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</si>
  <si>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</si>
  <si>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</si>
  <si>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</si>
  <si>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</si>
  <si>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</si>
  <si>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</si>
  <si>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</si>
  <si>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</si>
  <si>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</si>
  <si>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</si>
  <si>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</si>
  <si>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</si>
  <si>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</si>
  <si>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</si>
  <si>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</si>
  <si>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</si>
  <si>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</si>
  <si>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</si>
  <si>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</si>
  <si>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</si>
  <si>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</si>
  <si>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</si>
  <si>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</si>
  <si>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</si>
  <si>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</si>
  <si>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</si>
  <si>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</si>
  <si>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</si>
  <si>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</si>
  <si>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</si>
  <si>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</si>
  <si>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</si>
  <si>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</si>
  <si>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</si>
  <si>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</si>
  <si>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</si>
  <si>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</si>
  <si>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</si>
  <si>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</si>
  <si>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</si>
  <si>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</si>
  <si>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</si>
  <si>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</si>
  <si>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</si>
  <si>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</si>
  <si>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</si>
  <si>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</si>
  <si>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</si>
  <si>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</si>
  <si>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</si>
  <si>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</si>
  <si>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</si>
  <si>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</si>
  <si>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</si>
  <si>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</si>
  <si>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</si>
  <si>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</si>
  <si>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</si>
  <si>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</si>
  <si>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</si>
  <si>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</si>
  <si>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</si>
  <si>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</si>
  <si>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</si>
  <si>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</si>
  <si>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</si>
  <si>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</si>
  <si>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</si>
  <si>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</si>
  <si>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</si>
  <si>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</si>
  <si>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</si>
  <si>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</si>
  <si>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</si>
  <si>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</si>
  <si>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</si>
  <si>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</si>
  <si>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</si>
  <si>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</si>
  <si>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</si>
  <si>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</si>
  <si>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</si>
  <si>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</si>
  <si>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</si>
  <si>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</si>
  <si>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</si>
  <si>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</si>
  <si>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</si>
  <si>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</si>
  <si>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</si>
  <si>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</si>
  <si>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</si>
  <si>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</si>
  <si>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</si>
  <si>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</si>
  <si>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</si>
  <si>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</si>
  <si>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</si>
  <si>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</si>
  <si>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</si>
  <si>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</si>
  <si>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</si>
  <si>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</si>
  <si>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</si>
  <si>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</si>
  <si>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</si>
  <si>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</si>
  <si>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</si>
  <si>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</si>
  <si>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</si>
  <si>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</si>
  <si>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</si>
  <si>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</si>
  <si>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</si>
  <si>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</si>
  <si>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</si>
  <si>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</si>
  <si>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</si>
  <si>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</si>
  <si>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</si>
  <si>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</si>
  <si>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</si>
  <si>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</si>
  <si>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</si>
  <si>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</si>
  <si>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</si>
  <si>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</si>
  <si>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</si>
  <si>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</si>
  <si>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</si>
  <si>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</si>
  <si>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</si>
  <si>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</si>
  <si>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</si>
  <si>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</si>
  <si>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</si>
  <si>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</si>
  <si>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</si>
  <si>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</si>
  <si>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</si>
  <si>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</si>
  <si>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</si>
  <si>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</si>
  <si>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</si>
  <si>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</si>
  <si>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</si>
  <si>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</si>
  <si>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</si>
  <si>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</si>
  <si>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</si>
  <si>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</si>
  <si>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</si>
  <si>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</si>
  <si>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</si>
  <si>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</si>
  <si>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</si>
  <si>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</si>
  <si>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</si>
  <si>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</si>
  <si>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</si>
  <si>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</si>
  <si>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</si>
  <si>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</si>
  <si>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</si>
  <si>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</si>
  <si>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</si>
  <si>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</si>
  <si>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</si>
  <si>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</si>
  <si>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</si>
  <si>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</si>
  <si>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</si>
  <si>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</si>
  <si>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</si>
  <si>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</si>
  <si>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</si>
  <si>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</si>
  <si>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</si>
  <si>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</si>
  <si>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</si>
  <si>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</si>
  <si>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</si>
  <si>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</si>
  <si>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</si>
  <si>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</si>
  <si>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</si>
  <si>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</si>
  <si>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</si>
  <si>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</si>
  <si>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</si>
  <si>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</si>
  <si>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</si>
  <si>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</si>
  <si>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</si>
  <si>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</si>
  <si>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</si>
  <si>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</si>
  <si>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</si>
  <si>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</si>
  <si>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</si>
  <si>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</si>
  <si>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</si>
  <si>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</si>
  <si>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</si>
  <si>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</si>
  <si>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</si>
  <si>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</si>
  <si>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</si>
  <si>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</si>
  <si>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</si>
  <si>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</si>
  <si>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</si>
  <si>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</si>
  <si>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</si>
  <si>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</si>
  <si>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</si>
  <si>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</si>
  <si>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</si>
  <si>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</si>
  <si>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</si>
  <si>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</si>
  <si>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</si>
  <si>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</si>
  <si>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</si>
  <si>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</si>
  <si>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</si>
  <si>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</si>
  <si>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</si>
  <si>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</si>
  <si>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</si>
  <si>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</si>
  <si>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</si>
  <si>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</si>
  <si>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</si>
  <si>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</si>
  <si>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</si>
  <si>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</si>
  <si>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</si>
  <si>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</si>
  <si>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</si>
  <si>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</si>
  <si>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</si>
  <si>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</si>
  <si>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</si>
  <si>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</si>
  <si>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</si>
  <si>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</si>
  <si>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</si>
  <si>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</si>
  <si>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</si>
  <si>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</si>
  <si>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</si>
  <si>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</si>
  <si>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</si>
  <si>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</si>
  <si>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</si>
  <si>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</si>
  <si>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</si>
  <si>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</si>
  <si>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</si>
  <si>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</si>
  <si>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</si>
  <si>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</si>
  <si>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</si>
  <si>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</si>
  <si>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</si>
  <si>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</si>
  <si>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</si>
  <si>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</si>
  <si>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</si>
  <si>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</si>
  <si>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</si>
  <si>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</si>
  <si>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</si>
  <si>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</si>
  <si>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</si>
  <si>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</si>
  <si>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</si>
  <si>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</si>
  <si>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</si>
  <si>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</si>
  <si>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</si>
  <si>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</si>
  <si>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</si>
  <si>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</si>
  <si>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</si>
  <si>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</si>
  <si>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</si>
  <si>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</si>
  <si>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</si>
  <si>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</si>
  <si>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</si>
  <si>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</si>
  <si>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</si>
  <si>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</si>
  <si>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</si>
  <si>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</si>
  <si>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</si>
  <si>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</si>
  <si>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</si>
  <si>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</si>
  <si>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</si>
  <si>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</si>
  <si>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</si>
  <si>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</si>
  <si>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</si>
  <si>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</si>
  <si>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</si>
  <si>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</si>
  <si>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</si>
  <si>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</si>
  <si>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</si>
  <si>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</si>
  <si>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</si>
  <si>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</si>
  <si>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</si>
  <si>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</si>
  <si>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</si>
  <si>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</si>
  <si>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</si>
  <si>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</si>
  <si>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</si>
  <si>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</si>
  <si>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</si>
  <si>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</si>
  <si>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</si>
  <si>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</si>
  <si>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</si>
  <si>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</si>
  <si>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</si>
  <si>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</si>
  <si>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</si>
  <si>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</si>
  <si>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</si>
  <si>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</si>
  <si>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</si>
  <si>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</si>
  <si>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</si>
  <si>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</si>
  <si>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</si>
  <si>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</si>
  <si>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</si>
  <si>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</si>
  <si>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</si>
  <si>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</si>
  <si>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</si>
  <si>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</si>
  <si>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</si>
  <si>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</si>
  <si>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</si>
  <si>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</si>
  <si>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</si>
  <si>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</si>
  <si>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</si>
  <si>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</si>
  <si>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</si>
  <si>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</si>
  <si>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</si>
  <si>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</si>
  <si>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</si>
  <si>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</si>
  <si>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</si>
  <si>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</si>
  <si>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</si>
  <si>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</si>
  <si>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</si>
  <si>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</si>
  <si>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</si>
  <si>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</si>
  <si>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</si>
  <si>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</si>
  <si>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</si>
  <si>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</si>
  <si>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</si>
  <si>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</si>
  <si>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</si>
  <si>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</si>
  <si>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</si>
  <si>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</si>
  <si>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</si>
  <si>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</si>
  <si>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</si>
  <si>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</si>
  <si>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</si>
  <si>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</si>
  <si>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</si>
  <si>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</si>
  <si>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</si>
  <si>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</si>
  <si>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</si>
  <si>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</si>
  <si>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</si>
  <si>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</si>
  <si>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</si>
  <si>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</si>
  <si>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</si>
  <si>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</si>
  <si>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</si>
  <si>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</si>
  <si>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</si>
  <si>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</si>
  <si>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</si>
  <si>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</si>
  <si>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</si>
  <si>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</si>
  <si>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</si>
  <si>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</si>
  <si>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</si>
  <si>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</si>
  <si>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</si>
  <si>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</si>
  <si>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</si>
  <si>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</si>
  <si>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</si>
  <si>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</si>
  <si>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</si>
  <si>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</si>
  <si>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</si>
  <si>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</si>
  <si>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</si>
  <si>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</si>
  <si>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</si>
  <si>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</si>
  <si>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</si>
  <si>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</si>
  <si>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</si>
  <si>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</si>
  <si>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</si>
  <si>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</si>
  <si>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</si>
  <si>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</si>
  <si>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</si>
  <si>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</si>
  <si>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</si>
  <si>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</si>
  <si>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</si>
  <si>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</si>
  <si>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</si>
  <si>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</si>
  <si>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</si>
  <si>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</si>
  <si>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</si>
  <si>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</si>
  <si>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</si>
  <si>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</si>
  <si>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</si>
  <si>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</si>
  <si>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</si>
  <si>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</si>
  <si>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</si>
  <si>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</si>
  <si>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</si>
  <si>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</si>
  <si>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</si>
  <si>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</si>
  <si>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</si>
  <si>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</si>
  <si>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</si>
  <si>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</si>
  <si>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</si>
  <si>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</si>
  <si>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</si>
  <si>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</si>
  <si>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</si>
  <si>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</si>
  <si>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</si>
  <si>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</si>
  <si>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</si>
  <si>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</si>
  <si>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</si>
  <si>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</si>
  <si>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</si>
  <si>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</si>
  <si>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</si>
  <si>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</si>
  <si>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</si>
  <si>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</si>
  <si>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</si>
  <si>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</si>
  <si>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</si>
  <si>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</si>
  <si>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</si>
  <si>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</si>
  <si>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</si>
  <si>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</si>
  <si>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</si>
  <si>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</si>
  <si>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</si>
  <si>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</si>
  <si>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</si>
  <si>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</si>
  <si>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</si>
  <si>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</si>
  <si>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</si>
  <si>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</si>
  <si>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</si>
  <si>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</si>
  <si>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</si>
  <si>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</si>
  <si>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</si>
  <si>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</si>
  <si>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</si>
  <si>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</si>
  <si>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</si>
  <si>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</si>
  <si>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</si>
  <si>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</si>
  <si>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</si>
  <si>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</si>
  <si>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</si>
  <si>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</si>
  <si>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</si>
  <si>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</si>
  <si>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</si>
  <si>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</si>
  <si>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</si>
  <si>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</si>
  <si>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</si>
  <si>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</si>
  <si>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</si>
  <si>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</si>
  <si>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</si>
  <si>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</si>
  <si>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</si>
  <si>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</si>
  <si>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</si>
  <si>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</si>
  <si>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</si>
  <si>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</si>
  <si>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</si>
  <si>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</si>
  <si>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</si>
  <si>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</si>
  <si>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</si>
  <si>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</si>
  <si>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</si>
  <si>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</si>
  <si>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</si>
  <si>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</si>
  <si>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</si>
  <si>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</si>
  <si>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</si>
  <si>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</si>
  <si>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</si>
  <si>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</si>
  <si>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</si>
  <si>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</si>
  <si>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</si>
  <si>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</si>
  <si>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</si>
  <si>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</si>
  <si>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</si>
  <si>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</si>
  <si>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</si>
  <si>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</si>
  <si>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</si>
  <si>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</si>
  <si>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</si>
  <si>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</si>
  <si>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</si>
  <si>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</si>
  <si>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</si>
  <si>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</si>
  <si>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</si>
  <si>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</si>
  <si>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</si>
  <si>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</si>
  <si>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</si>
  <si>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</si>
  <si>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</si>
  <si>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</si>
  <si>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</si>
  <si>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</si>
  <si>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</si>
  <si>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</si>
  <si>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</si>
  <si>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</si>
  <si>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</si>
  <si>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</si>
  <si>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</si>
  <si>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</si>
  <si>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</si>
  <si>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</si>
  <si>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</si>
  <si>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</si>
  <si>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</si>
  <si>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</si>
  <si>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</si>
  <si>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</si>
  <si>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</si>
  <si>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</si>
  <si>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</si>
  <si>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</si>
  <si>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</si>
  <si>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</si>
  <si>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</si>
  <si>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</si>
  <si>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</si>
  <si>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</si>
  <si>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</si>
  <si>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</si>
  <si>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</si>
  <si>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</si>
  <si>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</si>
  <si>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</si>
  <si>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</si>
  <si>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</si>
  <si>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</si>
  <si>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</si>
  <si>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</si>
  <si>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</si>
  <si>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</si>
  <si>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</si>
  <si>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</si>
  <si>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</si>
  <si>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</si>
  <si>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</si>
  <si>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</si>
  <si>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</si>
  <si>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</si>
  <si>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</si>
  <si>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</si>
  <si>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</si>
  <si>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</si>
  <si>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</si>
  <si>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</si>
  <si>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</si>
  <si>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</si>
  <si>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</si>
  <si>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</si>
  <si>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</si>
  <si>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</si>
  <si>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</si>
  <si>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</si>
  <si>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</si>
  <si>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</si>
  <si>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</si>
  <si>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</si>
  <si>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</si>
  <si>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</si>
  <si>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</si>
  <si>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</si>
  <si>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</si>
  <si>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</si>
  <si>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</si>
  <si>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</si>
  <si>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</si>
  <si>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</si>
  <si>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</si>
  <si>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</si>
  <si>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</si>
  <si>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</si>
  <si>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</si>
  <si>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</si>
  <si>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</si>
  <si>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</si>
  <si>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</si>
  <si>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</si>
  <si>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</si>
  <si>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</si>
  <si>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</si>
  <si>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</si>
  <si>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</si>
  <si>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</si>
  <si>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</si>
  <si>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</si>
  <si>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</si>
  <si>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</si>
  <si>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</si>
  <si>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</si>
  <si>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</si>
  <si>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</si>
  <si>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</si>
  <si>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</si>
  <si>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</si>
  <si>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</si>
  <si>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</si>
  <si>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</si>
  <si>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</si>
  <si>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</si>
  <si>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</si>
  <si>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</si>
  <si>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</si>
  <si>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</si>
  <si>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</si>
  <si>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</si>
  <si>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</si>
  <si>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</si>
  <si>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</si>
  <si>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</si>
  <si>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</si>
  <si>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</si>
  <si>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</si>
  <si>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</si>
  <si>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</si>
  <si>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</si>
  <si>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</si>
  <si>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</si>
  <si>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</si>
  <si>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</si>
  <si>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</si>
  <si>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</si>
  <si>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</si>
  <si>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</si>
  <si>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</si>
  <si>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</si>
  <si>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</si>
  <si>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</si>
  <si>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</si>
  <si>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</si>
  <si>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</si>
  <si>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</si>
  <si>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</si>
  <si>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</si>
  <si>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</si>
  <si>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</si>
  <si>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</si>
  <si>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</si>
  <si>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</si>
  <si>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</si>
  <si>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</si>
  <si>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</si>
  <si>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</si>
  <si>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</si>
  <si>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</si>
  <si>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</si>
  <si>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</si>
  <si>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</si>
  <si>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</si>
  <si>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</si>
  <si>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</si>
  <si>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</si>
  <si>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</si>
  <si>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</si>
  <si>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</si>
  <si>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</si>
  <si>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</si>
  <si>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</si>
  <si>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</si>
  <si>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</si>
  <si>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</si>
  <si>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</si>
  <si>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</si>
  <si>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</si>
  <si>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</si>
  <si>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</si>
  <si>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</si>
  <si>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</si>
  <si>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</si>
  <si>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</si>
  <si>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</si>
  <si>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</si>
  <si>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</si>
  <si>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</si>
  <si>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</si>
  <si>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</si>
  <si>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</si>
  <si>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</si>
  <si>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</si>
  <si>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</si>
  <si>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</si>
  <si>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</si>
  <si>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</si>
  <si>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</si>
  <si>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</si>
  <si>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</si>
  <si>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</si>
  <si>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</si>
  <si>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</si>
  <si>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</si>
  <si>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</si>
  <si>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</si>
  <si>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</si>
  <si>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</si>
  <si>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</si>
  <si>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</si>
  <si>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</si>
  <si>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</si>
  <si>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</si>
  <si>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</si>
  <si>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</si>
  <si>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</si>
  <si>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</si>
  <si>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</si>
  <si>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</si>
  <si>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</si>
  <si>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</si>
  <si>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</si>
  <si>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</si>
  <si>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</si>
  <si>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</si>
  <si>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</si>
  <si>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</si>
  <si>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</si>
  <si>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</si>
  <si>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</si>
  <si>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</si>
  <si>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</si>
  <si>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</si>
  <si>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</si>
  <si>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</si>
  <si>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</si>
  <si>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</si>
  <si>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</si>
  <si>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</si>
  <si>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</si>
  <si>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</si>
  <si>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</si>
  <si>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</si>
  <si>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</si>
  <si>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</si>
  <si>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</si>
  <si>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</si>
  <si>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</si>
  <si>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</si>
  <si>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</si>
  <si>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</si>
  <si>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</si>
  <si>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</si>
  <si>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</si>
  <si>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</si>
  <si>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</si>
  <si>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</si>
  <si>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</si>
  <si>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</si>
  <si>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</si>
  <si>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</si>
  <si>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</si>
  <si>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</si>
  <si>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</si>
  <si>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</si>
  <si>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</si>
  <si>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</si>
  <si>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</si>
  <si>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</si>
  <si>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</si>
  <si>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</si>
  <si>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</si>
  <si>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</si>
  <si>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</si>
  <si>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</si>
  <si>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</si>
  <si>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</si>
  <si>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</si>
  <si>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</si>
  <si>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</si>
  <si>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</si>
  <si>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</si>
  <si>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</si>
  <si>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</si>
  <si>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</si>
  <si>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</si>
  <si>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</si>
  <si>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</si>
  <si>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</si>
  <si>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</si>
  <si>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</si>
  <si>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</si>
  <si>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</si>
  <si>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</si>
  <si>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</si>
  <si>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</si>
  <si>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</si>
  <si>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</si>
  <si>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</si>
  <si>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</si>
  <si>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</si>
  <si>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</si>
  <si>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</si>
  <si>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</si>
  <si>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</si>
  <si>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</si>
  <si>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</si>
  <si>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</si>
  <si>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</si>
  <si>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</si>
  <si>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</si>
  <si>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</si>
  <si>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</si>
  <si>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</si>
  <si>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</si>
  <si>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</si>
  <si>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</si>
  <si>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</si>
  <si>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</si>
  <si>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</si>
  <si>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</si>
  <si>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</si>
  <si>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</si>
  <si>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</si>
  <si>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</si>
  <si>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</si>
  <si>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</si>
  <si>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</si>
  <si>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</si>
  <si>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</si>
  <si>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</si>
  <si>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</si>
  <si>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</si>
  <si>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</si>
  <si>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</si>
  <si>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</si>
  <si>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</si>
  <si>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</si>
  <si>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</si>
  <si>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</si>
  <si>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</si>
  <si>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</si>
  <si>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</si>
  <si>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</si>
  <si>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</si>
  <si>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</si>
  <si>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</si>
  <si>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</si>
  <si>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</si>
  <si>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</si>
  <si>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</si>
  <si>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</si>
  <si>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</si>
  <si>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</si>
  <si>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</si>
  <si>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</si>
  <si>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</si>
  <si>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</si>
  <si>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</si>
  <si>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</si>
  <si>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</si>
  <si>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</si>
  <si>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</si>
  <si>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</si>
  <si>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</si>
  <si>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</si>
  <si>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</si>
  <si>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</si>
  <si>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</si>
  <si>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</si>
  <si>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</si>
  <si>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</si>
  <si>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</si>
  <si>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</si>
  <si>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</si>
  <si>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</si>
  <si>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</si>
  <si>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</si>
  <si>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</si>
  <si>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</si>
  <si>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</si>
  <si>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</si>
  <si>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</si>
  <si>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</si>
  <si>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</si>
  <si>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</si>
  <si>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</si>
  <si>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</si>
  <si>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</si>
  <si>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</si>
  <si>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</si>
  <si>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</si>
  <si>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</si>
  <si>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</si>
  <si>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</si>
  <si>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</si>
  <si>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</si>
  <si>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</si>
  <si>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</si>
  <si>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</si>
  <si>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</si>
  <si>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</si>
  <si>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</si>
  <si>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</si>
  <si>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</si>
  <si>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</si>
  <si>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</si>
  <si>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</si>
  <si>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</si>
  <si>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</si>
  <si>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</si>
  <si>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</si>
  <si>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</si>
  <si>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</si>
  <si>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</si>
  <si>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</si>
  <si>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</si>
  <si>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</si>
  <si>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</si>
  <si>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</si>
  <si>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</si>
  <si>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</si>
  <si>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</si>
  <si>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</si>
  <si>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</si>
  <si>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</si>
  <si>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</si>
  <si>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</si>
  <si>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</si>
  <si>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</si>
  <si>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</si>
  <si>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</si>
  <si>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</si>
  <si>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</si>
  <si>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</si>
  <si>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</si>
  <si>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</si>
  <si>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</si>
  <si>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</si>
  <si>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</si>
  <si>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</si>
  <si>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</si>
  <si>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</si>
  <si>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</si>
  <si>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</si>
  <si>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</si>
  <si>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</si>
  <si>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</si>
  <si>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</si>
  <si>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</si>
  <si>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</si>
  <si>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</si>
  <si>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</si>
  <si>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</si>
  <si>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</si>
  <si>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</si>
  <si>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</si>
  <si>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</si>
  <si>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</si>
  <si>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</si>
  <si>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</si>
  <si>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</si>
  <si>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</si>
  <si>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</si>
  <si>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</si>
  <si>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</si>
  <si>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</si>
  <si>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</si>
  <si>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</si>
  <si>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</si>
  <si>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</si>
  <si>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</si>
  <si>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</si>
  <si>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</si>
  <si>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</si>
  <si>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</si>
  <si>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</si>
  <si>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</si>
  <si>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</si>
  <si>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</si>
  <si>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</si>
  <si>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</si>
  <si>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</si>
  <si>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</si>
  <si>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</si>
  <si>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</si>
  <si>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</si>
  <si>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</si>
  <si>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</si>
  <si>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</si>
  <si>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</si>
  <si>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</si>
  <si>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</si>
  <si>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</si>
  <si>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</si>
  <si>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</si>
  <si>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</si>
  <si>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</si>
  <si>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</si>
  <si>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</si>
  <si>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</si>
  <si>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</si>
  <si>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</si>
  <si>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</si>
  <si>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</si>
  <si>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</si>
  <si>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</si>
  <si>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</si>
  <si>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</si>
  <si>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</si>
  <si>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</si>
  <si>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</si>
  <si>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</si>
  <si>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</si>
  <si>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</si>
  <si>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</si>
  <si>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</si>
  <si>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</si>
  <si>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</si>
  <si>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</si>
  <si>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</si>
  <si>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</si>
  <si>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</si>
  <si>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</si>
  <si>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</si>
  <si>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</si>
  <si>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</si>
  <si>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</si>
  <si>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</si>
  <si>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</si>
  <si>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</si>
  <si>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</si>
  <si>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</si>
  <si>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</si>
  <si>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</si>
  <si>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</si>
  <si>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</si>
  <si>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</si>
  <si>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</si>
  <si>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</si>
  <si>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</si>
  <si>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</si>
  <si>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</si>
  <si>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</si>
  <si>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</si>
  <si>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</si>
  <si>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</si>
  <si>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</si>
  <si>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</si>
  <si>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</si>
  <si>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</si>
  <si>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</si>
  <si>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</si>
  <si>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</si>
  <si>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</si>
  <si>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</si>
  <si>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</si>
  <si>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</si>
  <si>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</si>
  <si>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</si>
  <si>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</si>
  <si>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</si>
  <si>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</si>
  <si>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</si>
  <si>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</si>
  <si>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</si>
  <si>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</si>
  <si>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</si>
  <si>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</si>
  <si>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</si>
  <si>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</si>
  <si>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</si>
  <si>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</si>
  <si>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</si>
  <si>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</si>
  <si>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</si>
  <si>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</si>
  <si>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</si>
  <si>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</si>
  <si>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</si>
  <si>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</si>
  <si>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</si>
  <si>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</si>
  <si>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</si>
  <si>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</si>
  <si>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</si>
  <si>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</si>
  <si>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</si>
  <si>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</si>
  <si>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</si>
  <si>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</si>
  <si>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</si>
  <si>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</si>
  <si>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</si>
  <si>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</si>
  <si>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</si>
  <si>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</si>
  <si>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</si>
  <si>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</si>
  <si>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</si>
  <si>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</si>
  <si>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</si>
  <si>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</si>
  <si>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</si>
  <si>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</si>
  <si>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</si>
  <si>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</si>
  <si>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</si>
  <si>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</si>
  <si>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</si>
  <si>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</si>
  <si>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</si>
  <si>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</si>
  <si>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</si>
  <si>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</si>
  <si>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</si>
  <si>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</si>
  <si>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</si>
  <si>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</si>
  <si>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</si>
  <si>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</si>
  <si>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</si>
  <si>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</si>
  <si>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</si>
  <si>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</si>
  <si>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</si>
  <si>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</si>
  <si>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</si>
  <si>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</si>
  <si>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</si>
  <si>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</si>
  <si>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</si>
  <si>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</si>
  <si>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</si>
  <si>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</si>
  <si>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</si>
  <si>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</si>
  <si>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</si>
  <si>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</si>
  <si>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</si>
  <si>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</si>
  <si>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</si>
  <si>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</si>
  <si>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</si>
  <si>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</si>
  <si>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</si>
  <si>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</si>
  <si>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</si>
  <si>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</si>
  <si>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</si>
  <si>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</si>
  <si>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</si>
  <si>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</si>
  <si>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</si>
  <si>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</si>
  <si>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</si>
  <si>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</si>
  <si>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</si>
  <si>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</si>
  <si>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</si>
  <si>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</si>
  <si>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</si>
  <si>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</si>
  <si>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</si>
  <si>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</si>
  <si>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</si>
  <si>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</si>
  <si>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</si>
  <si>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</si>
  <si>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</si>
  <si>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</si>
  <si>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</si>
  <si>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</si>
  <si>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</si>
  <si>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</si>
  <si>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</si>
  <si>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</si>
  <si>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</si>
  <si>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</si>
  <si>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</si>
  <si>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</si>
  <si>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</si>
  <si>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</si>
  <si>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</si>
  <si>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</si>
  <si>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</si>
  <si>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</si>
  <si>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</si>
  <si>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</si>
  <si>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</si>
  <si>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</si>
  <si>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</si>
  <si>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</si>
  <si>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</si>
  <si>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</si>
  <si>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</si>
  <si>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</si>
  <si>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</si>
  <si>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</si>
  <si>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</si>
  <si>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</si>
  <si>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</si>
  <si>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</si>
  <si>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</si>
  <si>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</si>
  <si>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</si>
  <si>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</si>
  <si>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</si>
  <si>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</si>
  <si>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</si>
  <si>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</si>
  <si>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</si>
  <si>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</si>
  <si>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</si>
  <si>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</si>
  <si>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</si>
  <si>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</si>
  <si>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</si>
  <si>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</si>
  <si>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</si>
  <si>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</si>
  <si>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</si>
  <si>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</si>
  <si>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</si>
  <si>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</si>
  <si>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</si>
  <si>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</si>
  <si>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</si>
  <si>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</si>
  <si>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</si>
  <si>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</si>
  <si>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</si>
  <si>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</si>
  <si>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</si>
  <si>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</si>
  <si>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</si>
  <si>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</si>
  <si>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</si>
  <si>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</si>
  <si>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</si>
  <si>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</si>
  <si>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</si>
  <si>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</si>
  <si>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</si>
  <si>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</si>
  <si>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</si>
  <si>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</si>
  <si>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</si>
  <si>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</si>
  <si>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</si>
  <si>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</si>
  <si>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</si>
  <si>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</si>
  <si>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</si>
  <si>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</si>
  <si>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</si>
  <si>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</si>
  <si>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</si>
  <si>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</si>
  <si>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</si>
  <si>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</si>
  <si>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</si>
  <si>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</si>
  <si>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</si>
  <si>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</si>
  <si>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</si>
  <si>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</si>
  <si>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</si>
  <si>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</si>
  <si>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</si>
  <si>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</si>
  <si>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</si>
  <si>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</si>
  <si>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</si>
  <si>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</si>
  <si>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</si>
  <si>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</si>
  <si>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</si>
  <si>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</si>
  <si>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</si>
  <si>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</si>
  <si>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</si>
  <si>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</si>
  <si>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</si>
  <si>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</si>
  <si>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</si>
  <si>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</si>
  <si>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</si>
  <si>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</si>
  <si>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</si>
  <si>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</si>
  <si>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</si>
  <si>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</si>
  <si>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</si>
  <si>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</si>
  <si>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</si>
  <si>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</si>
  <si>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</si>
  <si>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</si>
  <si>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</si>
  <si>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</si>
  <si>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</si>
  <si>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</si>
  <si>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</si>
  <si>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</si>
  <si>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</si>
  <si>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</si>
  <si>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</si>
  <si>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</si>
  <si>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</si>
  <si>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</si>
  <si>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</si>
  <si>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</si>
  <si>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</si>
  <si>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</si>
  <si>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</si>
  <si>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</si>
  <si>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</si>
  <si>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</si>
  <si>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</si>
  <si>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</si>
  <si>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</si>
  <si>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</si>
  <si>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</si>
  <si>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</si>
  <si>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</si>
  <si>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</si>
  <si>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</si>
  <si>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</si>
  <si>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</si>
  <si>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</si>
  <si>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</si>
  <si>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</si>
  <si>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</si>
  <si>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</si>
  <si>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</si>
  <si>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</si>
  <si>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</si>
  <si>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</si>
  <si>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</si>
  <si>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</si>
  <si>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</si>
  <si>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</si>
  <si>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</si>
  <si>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</si>
  <si>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</si>
  <si>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</si>
  <si>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</si>
  <si>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</si>
  <si>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</si>
  <si>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</si>
  <si>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</si>
  <si>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</si>
  <si>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</si>
  <si>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</si>
  <si>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</si>
  <si>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</si>
  <si>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</si>
  <si>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</si>
  <si>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</si>
  <si>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</si>
  <si>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</si>
  <si>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</si>
  <si>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</si>
  <si>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</si>
  <si>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</si>
  <si>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</si>
  <si>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</si>
  <si>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</si>
  <si>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</si>
  <si>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</si>
  <si>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</si>
  <si>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</si>
  <si>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</si>
  <si>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</si>
  <si>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</si>
  <si>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</si>
  <si>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</si>
  <si>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</si>
  <si>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</si>
  <si>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</si>
  <si>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</si>
  <si>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</si>
  <si>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</si>
  <si>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</si>
  <si>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</si>
  <si>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</si>
  <si>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</si>
  <si>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</si>
  <si>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</si>
  <si>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</si>
  <si>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</si>
  <si>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</si>
  <si>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</si>
  <si>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</si>
  <si>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</si>
  <si>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</si>
  <si>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</si>
  <si>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</si>
  <si>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</si>
  <si>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</si>
  <si>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</si>
  <si>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</si>
  <si>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</si>
  <si>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</si>
  <si>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</si>
  <si>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</si>
  <si>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</si>
  <si>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</si>
  <si>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</si>
  <si>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</si>
  <si>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</si>
  <si>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</si>
  <si>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</si>
  <si>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</si>
  <si>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</si>
  <si>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</si>
  <si>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</si>
  <si>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</si>
  <si>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</si>
  <si>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</si>
  <si>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</si>
  <si>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</si>
  <si>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</si>
  <si>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</si>
  <si>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</si>
  <si>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</si>
  <si>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</si>
  <si>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</si>
  <si>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</si>
  <si>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</si>
  <si>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</si>
  <si>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</si>
  <si>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</si>
  <si>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</si>
  <si>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</si>
  <si>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</si>
  <si>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</si>
  <si>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</si>
  <si>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</si>
  <si>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</si>
  <si>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</si>
  <si>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</si>
  <si>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</si>
  <si>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</si>
  <si>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</si>
  <si>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</si>
  <si>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</si>
  <si>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</si>
  <si>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</si>
  <si>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</si>
  <si>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</si>
  <si>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</si>
  <si>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</si>
  <si>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</si>
  <si>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</si>
  <si>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</si>
  <si>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</si>
  <si>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</si>
  <si>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</si>
  <si>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</si>
  <si>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</si>
  <si>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</si>
  <si>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</si>
  <si>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</si>
  <si>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</si>
  <si>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</si>
  <si>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</si>
  <si>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</si>
  <si>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</si>
  <si>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</si>
  <si>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</si>
  <si>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</si>
  <si>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</si>
  <si>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</si>
  <si>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</si>
  <si>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</si>
  <si>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</si>
  <si>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</si>
  <si>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</si>
  <si>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</si>
  <si>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</si>
  <si>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</si>
  <si>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</si>
  <si>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</si>
  <si>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</si>
  <si>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</si>
  <si>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</si>
  <si>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</si>
  <si>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</si>
  <si>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</si>
  <si>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</si>
  <si>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</si>
  <si>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</si>
  <si>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</si>
  <si>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</si>
  <si>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</si>
  <si>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</si>
  <si>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</si>
  <si>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</si>
  <si>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</si>
  <si>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</si>
  <si>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</si>
  <si>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</si>
  <si>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</si>
  <si>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</si>
  <si>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</si>
  <si>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</si>
  <si>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</si>
  <si>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</si>
  <si>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</si>
  <si>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</si>
  <si>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</si>
  <si>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</si>
  <si>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</si>
  <si>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</si>
  <si>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</si>
  <si>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</si>
  <si>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</si>
  <si>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</si>
  <si>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</si>
  <si>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</si>
  <si>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</si>
  <si>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</si>
  <si>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</si>
  <si>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</si>
  <si>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</si>
  <si>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</si>
  <si>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</si>
  <si>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</si>
  <si>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</si>
  <si>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</si>
  <si>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</si>
  <si>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</si>
  <si>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</si>
  <si>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</si>
  <si>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</si>
  <si>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</si>
  <si>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</si>
  <si>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</si>
  <si>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</si>
  <si>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</si>
  <si>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</si>
  <si>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</si>
  <si>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</si>
  <si>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</si>
  <si>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</si>
  <si>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</si>
  <si>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</si>
  <si>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</si>
  <si>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</si>
  <si>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</si>
  <si>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</si>
  <si>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</si>
  <si>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</si>
  <si>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</si>
  <si>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</si>
  <si>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</si>
  <si>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</si>
  <si>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</si>
  <si>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</si>
  <si>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</si>
  <si>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</si>
  <si>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</si>
  <si>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</si>
  <si>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</si>
  <si>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</si>
  <si>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</si>
  <si>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</si>
  <si>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</si>
  <si>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</si>
  <si>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</si>
  <si>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</si>
  <si>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</si>
  <si>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</si>
  <si>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</si>
  <si>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</si>
  <si>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</si>
  <si>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</si>
  <si>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</si>
  <si>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</si>
  <si>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</si>
  <si>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</si>
  <si>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</si>
  <si>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</si>
  <si>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</si>
  <si>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</si>
  <si>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</si>
  <si>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</si>
  <si>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</si>
  <si>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</si>
  <si>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</si>
  <si>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</si>
  <si>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</si>
  <si>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</si>
  <si>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</si>
  <si>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</si>
  <si>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</si>
  <si>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</si>
  <si>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</si>
  <si>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</si>
  <si>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</si>
  <si>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</si>
  <si>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</si>
  <si>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</si>
  <si>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</si>
  <si>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</si>
  <si>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</si>
  <si>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</si>
  <si>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</si>
  <si>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</si>
  <si>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</si>
  <si>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</si>
  <si>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</si>
  <si>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</si>
  <si>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</si>
  <si>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</si>
  <si>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</si>
  <si>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</si>
  <si>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</si>
  <si>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</si>
  <si>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</si>
  <si>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</si>
  <si>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</si>
  <si>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</si>
  <si>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</si>
  <si>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</si>
  <si>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</si>
  <si>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</si>
  <si>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</si>
  <si>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</si>
  <si>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</si>
  <si>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</si>
  <si>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</si>
  <si>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</si>
  <si>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</si>
  <si>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</si>
  <si>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</si>
  <si>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</si>
  <si>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</si>
  <si>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</si>
  <si>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</si>
  <si>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</si>
  <si>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</si>
  <si>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</si>
  <si>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</si>
  <si>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</si>
  <si>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</si>
  <si>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</si>
  <si>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</si>
  <si>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</si>
  <si>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</si>
  <si>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</si>
  <si>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</si>
  <si>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</si>
  <si>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</si>
  <si>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</si>
  <si>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</si>
  <si>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</si>
  <si>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</si>
  <si>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</si>
  <si>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</si>
  <si>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</si>
  <si>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</si>
  <si>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</si>
  <si>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</si>
  <si>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</si>
  <si>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</si>
  <si>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</si>
  <si>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</si>
  <si>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</si>
  <si>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</si>
  <si>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</si>
  <si>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</si>
  <si>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</si>
  <si>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</si>
  <si>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</si>
  <si>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</si>
  <si>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</si>
  <si>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</si>
  <si>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</si>
  <si>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</si>
  <si>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</si>
  <si>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</si>
  <si>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</si>
  <si>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</si>
  <si>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</si>
  <si>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</si>
  <si>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</si>
  <si>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</si>
  <si>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</si>
  <si>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</si>
  <si>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</si>
  <si>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</si>
  <si>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</si>
  <si>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</si>
  <si>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</si>
  <si>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</si>
  <si>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</si>
  <si>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</si>
  <si>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</si>
  <si>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</si>
  <si>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</si>
  <si>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</si>
  <si>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</si>
  <si>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</si>
  <si>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</si>
  <si>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</si>
  <si>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</si>
  <si>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</si>
  <si>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</si>
  <si>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</si>
  <si>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</si>
  <si>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</si>
  <si>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</si>
  <si>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</si>
  <si>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</si>
  <si>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</si>
  <si>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</si>
  <si>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</si>
  <si>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</si>
  <si>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</si>
  <si>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</si>
  <si>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</si>
  <si>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</si>
  <si>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</si>
  <si>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</si>
  <si>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</si>
  <si>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</si>
  <si>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</si>
  <si>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</si>
  <si>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</si>
  <si>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</si>
  <si>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</si>
  <si>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</si>
  <si>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</si>
  <si>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</si>
  <si>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</si>
  <si>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</si>
  <si>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</si>
  <si>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</si>
  <si>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</si>
  <si>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</si>
  <si>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</si>
  <si>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</si>
  <si>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</si>
  <si>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</si>
  <si>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</si>
  <si>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</si>
  <si>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</si>
  <si>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</si>
  <si>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</si>
  <si>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</si>
  <si>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</si>
  <si>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</si>
  <si>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</si>
  <si>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</si>
  <si>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</si>
  <si>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</si>
  <si>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</si>
  <si>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</si>
  <si>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</si>
  <si>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</si>
  <si>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</si>
  <si>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</si>
  <si>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</si>
  <si>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</si>
  <si>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</si>
  <si>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</si>
  <si>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</si>
  <si>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</si>
  <si>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</si>
  <si>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</si>
  <si>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</si>
  <si>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</si>
  <si>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</si>
  <si>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</si>
  <si>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</si>
  <si>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</si>
  <si>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</si>
  <si>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</si>
  <si>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</si>
  <si>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</si>
  <si>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</si>
  <si>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</si>
  <si>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</si>
  <si>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</si>
  <si>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</si>
  <si>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</si>
  <si>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</si>
  <si>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</si>
  <si>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</si>
  <si>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</si>
  <si>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</si>
  <si>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</si>
  <si>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</si>
  <si>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</si>
  <si>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</si>
  <si>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</si>
  <si>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</si>
  <si>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</si>
  <si>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</si>
  <si>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</si>
  <si>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</si>
  <si>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</si>
  <si>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</si>
  <si>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</si>
  <si>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</si>
  <si>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</si>
  <si>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</si>
  <si>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</si>
  <si>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</si>
  <si>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</si>
  <si>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</si>
  <si>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</si>
  <si>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</si>
  <si>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</si>
  <si>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</si>
  <si>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</si>
  <si>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</si>
  <si>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</si>
  <si>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</si>
  <si>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</si>
  <si>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</si>
  <si>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</si>
  <si>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</si>
  <si>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</si>
  <si>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</si>
  <si>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</si>
  <si>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</si>
  <si>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</si>
  <si>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</si>
  <si>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</si>
  <si>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</si>
  <si>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</si>
  <si>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</si>
  <si>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</si>
  <si>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</si>
  <si>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</si>
  <si>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</si>
  <si>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</si>
  <si>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</si>
  <si>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</si>
  <si>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</si>
  <si>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</si>
  <si>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</si>
  <si>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</si>
  <si>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</si>
  <si>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</si>
  <si>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</si>
  <si>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</si>
  <si>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</si>
  <si>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</si>
  <si>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</si>
  <si>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</si>
  <si>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</si>
  <si>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</si>
  <si>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</si>
  <si>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</si>
  <si>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</si>
  <si>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</si>
  <si>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</si>
  <si>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</si>
  <si>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</si>
  <si>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</si>
  <si>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</si>
  <si>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</si>
  <si>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</si>
  <si>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</si>
  <si>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</si>
  <si>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</si>
  <si>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</si>
  <si>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</si>
  <si>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</si>
  <si>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</si>
  <si>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</si>
  <si>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</si>
  <si>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</si>
  <si>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</si>
  <si>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</si>
  <si>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</si>
  <si>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</si>
  <si>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</si>
  <si>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</si>
  <si>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</si>
  <si>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</si>
  <si>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</si>
  <si>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</si>
  <si>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</si>
  <si>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</si>
  <si>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</si>
  <si>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</si>
  <si>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</si>
  <si>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</si>
  <si>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</si>
  <si>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</si>
  <si>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</si>
  <si>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</si>
  <si>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</si>
  <si>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</si>
  <si>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</si>
  <si>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</si>
  <si>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</si>
  <si>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</si>
  <si>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</si>
  <si>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</si>
  <si>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</si>
  <si>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</si>
  <si>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</si>
  <si>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</si>
  <si>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</si>
  <si>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</si>
  <si>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</si>
  <si>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</si>
  <si>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</si>
  <si>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</si>
  <si>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</si>
  <si>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</si>
  <si>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</si>
  <si>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</si>
  <si>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</si>
  <si>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</si>
  <si>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</si>
  <si>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</si>
  <si>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</si>
  <si>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</si>
  <si>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</si>
  <si>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</si>
  <si>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</si>
  <si>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</si>
  <si>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</si>
  <si>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</si>
  <si>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</si>
  <si>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</si>
  <si>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</si>
  <si>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</si>
  <si>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</si>
  <si>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</si>
  <si>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</si>
  <si>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</si>
  <si>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</si>
  <si>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</si>
  <si>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</si>
  <si>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</si>
  <si>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</si>
  <si>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</si>
  <si>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</si>
  <si>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</si>
  <si>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</si>
  <si>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</si>
  <si>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</si>
  <si>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</si>
  <si>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</si>
  <si>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</si>
  <si>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</si>
  <si>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</si>
  <si>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</si>
  <si>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</si>
  <si>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</si>
  <si>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</si>
  <si>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</si>
  <si>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</si>
  <si>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</si>
  <si>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</si>
  <si>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</si>
  <si>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</si>
  <si>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</si>
  <si>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</si>
  <si>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</si>
  <si>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</si>
  <si>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</si>
  <si>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</si>
  <si>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</si>
  <si>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</si>
  <si>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</si>
  <si>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</si>
  <si>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</si>
  <si>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</si>
  <si>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</si>
  <si>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</si>
  <si>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</si>
  <si>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</si>
  <si>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</si>
  <si>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</si>
  <si>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</si>
  <si>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</si>
  <si>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</si>
  <si>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</si>
  <si>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</si>
  <si>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</si>
  <si>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</si>
  <si>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</si>
  <si>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</si>
  <si>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</si>
  <si>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</si>
  <si>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</si>
  <si>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</si>
  <si>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</si>
  <si>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</si>
  <si>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</si>
  <si>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</si>
  <si>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</si>
  <si>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</si>
  <si>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</si>
  <si>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</si>
  <si>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</si>
  <si>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</si>
  <si>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</si>
  <si>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</si>
  <si>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</si>
  <si>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</si>
  <si>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</si>
  <si>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</si>
  <si>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</si>
  <si>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</si>
  <si>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</si>
  <si>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</si>
  <si>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</si>
  <si>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</si>
  <si>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</si>
  <si>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</si>
  <si>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</si>
  <si>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</si>
  <si>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</si>
  <si>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</si>
  <si>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</si>
  <si>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</si>
  <si>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</si>
  <si>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</si>
  <si>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</si>
  <si>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</si>
  <si>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</si>
  <si>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</si>
  <si>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</si>
  <si>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</si>
  <si>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</si>
  <si>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</si>
  <si>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</si>
  <si>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</si>
  <si>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</si>
  <si>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</si>
  <si>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</si>
  <si>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</si>
  <si>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</si>
  <si>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</si>
  <si>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</si>
  <si>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</si>
  <si>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</si>
  <si>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</si>
  <si>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</si>
  <si>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</si>
  <si>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</si>
  <si>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</si>
  <si>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</si>
  <si>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</si>
  <si>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</si>
  <si>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</si>
  <si>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</si>
  <si>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</si>
  <si>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</si>
  <si>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</si>
  <si>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</si>
  <si>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</si>
  <si>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</si>
  <si>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</si>
  <si>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</si>
  <si>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</si>
  <si>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</si>
  <si>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</si>
  <si>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</si>
  <si>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</si>
  <si>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</si>
  <si>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</si>
  <si>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</si>
  <si>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</si>
  <si>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</si>
  <si>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</si>
  <si>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</si>
  <si>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</si>
  <si>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</si>
  <si>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</si>
  <si>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</si>
  <si>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</si>
  <si>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</si>
  <si>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</si>
  <si>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</si>
  <si>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</si>
  <si>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</si>
  <si>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</si>
  <si>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</si>
  <si>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</si>
  <si>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</si>
  <si>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</si>
  <si>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</si>
  <si>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</si>
  <si>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</si>
  <si>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</si>
  <si>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</si>
  <si>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</si>
  <si>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</si>
  <si>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</si>
  <si>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</si>
  <si>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</si>
  <si>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</si>
  <si>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</si>
  <si>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</si>
  <si>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</si>
  <si>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</si>
  <si>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</si>
  <si>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</si>
  <si>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</si>
  <si>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</si>
  <si>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</si>
  <si>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</si>
  <si>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</si>
  <si>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</si>
  <si>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</si>
  <si>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</si>
  <si>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</si>
  <si>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</si>
  <si>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</si>
  <si>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</si>
  <si>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</si>
  <si>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</si>
  <si>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</si>
  <si>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</si>
  <si>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</si>
  <si>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</si>
  <si>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</si>
  <si>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</si>
  <si>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</si>
  <si>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</si>
  <si>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</si>
  <si>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</si>
  <si>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</si>
  <si>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</si>
  <si>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</si>
  <si>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</si>
  <si>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</si>
  <si>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</si>
  <si>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</si>
  <si>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</si>
  <si>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</si>
  <si>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</si>
  <si>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</si>
  <si>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</si>
  <si>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</si>
  <si>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</si>
  <si>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</si>
  <si>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</si>
  <si>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</si>
  <si>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</si>
  <si>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</si>
  <si>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</si>
  <si>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</si>
  <si>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</si>
  <si>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</si>
  <si>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</si>
  <si>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</si>
  <si>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</si>
  <si>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</si>
  <si>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</si>
  <si>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</si>
  <si>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</si>
  <si>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</si>
  <si>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</si>
  <si>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</si>
  <si>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</si>
  <si>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</si>
  <si>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</si>
  <si>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</si>
  <si>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</si>
  <si>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</si>
  <si>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</si>
  <si>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</si>
  <si>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</si>
  <si>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</si>
  <si>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</si>
  <si>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</si>
  <si>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</si>
  <si>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</si>
  <si>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</si>
  <si>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</si>
  <si>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</si>
  <si>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</si>
  <si>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</si>
  <si>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</si>
  <si>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</si>
  <si>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</si>
  <si>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</si>
  <si>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</si>
  <si>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</si>
  <si>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</si>
  <si>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</si>
  <si>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</si>
  <si>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</si>
  <si>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</si>
  <si>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</si>
  <si>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</si>
  <si>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</si>
  <si>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</si>
  <si>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</si>
  <si>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</si>
  <si>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</si>
  <si>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</si>
  <si>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</si>
  <si>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</si>
  <si>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</si>
  <si>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</si>
  <si>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</si>
  <si>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</si>
  <si>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</si>
  <si>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</si>
  <si>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</si>
  <si>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</si>
  <si>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</si>
  <si>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</si>
  <si>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</si>
  <si>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</si>
  <si>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</si>
  <si>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</si>
  <si>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</si>
  <si>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</si>
  <si>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</si>
  <si>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</si>
  <si>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</si>
  <si>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</si>
  <si>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</si>
  <si>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</si>
  <si>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</si>
  <si>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</si>
  <si>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</si>
  <si>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</si>
  <si>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</si>
  <si>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</si>
  <si>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</si>
  <si>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</si>
  <si>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</si>
  <si>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</si>
  <si>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</si>
  <si>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</si>
  <si>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</si>
  <si>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</si>
  <si>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</si>
  <si>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</si>
  <si>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</si>
  <si>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</si>
  <si>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</si>
  <si>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</si>
  <si>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</si>
  <si>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</si>
  <si>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</si>
  <si>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</si>
  <si>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</si>
  <si>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</si>
  <si>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</si>
  <si>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</si>
  <si>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</si>
  <si>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</si>
  <si>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</si>
  <si>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</si>
  <si>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</si>
  <si>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</si>
  <si>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</si>
  <si>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</si>
  <si>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</si>
  <si>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</si>
  <si>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</si>
  <si>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</si>
  <si>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</si>
  <si>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</si>
  <si>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</si>
  <si>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</si>
  <si>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</si>
  <si>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</si>
  <si>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</si>
  <si>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</si>
  <si>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</si>
  <si>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</si>
  <si>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</si>
  <si>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</si>
  <si>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</si>
  <si>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</si>
  <si>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</si>
  <si>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</si>
  <si>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</si>
  <si>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</si>
  <si>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</si>
  <si>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</si>
  <si>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</si>
  <si>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</si>
  <si>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</si>
  <si>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</si>
  <si>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</si>
  <si>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</si>
  <si>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</si>
  <si>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</si>
  <si>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</si>
  <si>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</si>
  <si>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</si>
  <si>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</si>
  <si>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</si>
  <si>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</si>
  <si>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</si>
  <si>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</si>
  <si>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</si>
  <si>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</si>
  <si>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</si>
  <si>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</si>
  <si>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</si>
  <si>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</si>
  <si>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</si>
  <si>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</si>
  <si>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</si>
  <si>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</si>
  <si>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</si>
  <si>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</si>
  <si>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</si>
  <si>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</si>
  <si>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</si>
  <si>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</si>
  <si>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</si>
  <si>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</si>
  <si>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</si>
  <si>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</si>
  <si>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</si>
  <si>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</si>
  <si>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</si>
  <si>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</si>
  <si>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</si>
  <si>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</si>
  <si>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</si>
  <si>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</si>
  <si>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</si>
  <si>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</si>
  <si>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</si>
  <si>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</si>
  <si>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</si>
  <si>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</si>
  <si>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</si>
  <si>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</si>
  <si>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</si>
  <si>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</si>
  <si>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</si>
  <si>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</si>
  <si>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</si>
  <si>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</si>
  <si>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</si>
  <si>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</si>
  <si>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</si>
  <si>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</si>
  <si>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</si>
  <si>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</si>
  <si>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</si>
  <si>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</si>
  <si>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</si>
  <si>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</si>
  <si>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</si>
  <si>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</si>
  <si>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</si>
  <si>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</si>
  <si>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</si>
  <si>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</si>
  <si>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</si>
  <si>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</si>
  <si>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</si>
  <si>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</si>
  <si>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</si>
  <si>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</si>
  <si>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</si>
  <si>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</si>
  <si>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</si>
  <si>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</si>
  <si>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</si>
  <si>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</si>
  <si>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</si>
  <si>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</si>
  <si>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</si>
  <si>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</si>
  <si>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</si>
  <si>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</si>
  <si>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</si>
  <si>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</si>
  <si>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</si>
  <si>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</si>
  <si>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</si>
  <si>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</si>
  <si>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</si>
  <si>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</si>
  <si>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</si>
  <si>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</si>
  <si>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</si>
  <si>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</si>
  <si>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</si>
  <si>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</si>
  <si>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</si>
  <si>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</si>
  <si>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</si>
  <si>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</si>
  <si>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</si>
  <si>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</si>
  <si>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</si>
  <si>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</si>
  <si>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</si>
  <si>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</si>
  <si>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</si>
  <si>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</si>
  <si>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</si>
  <si>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</si>
  <si>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</si>
  <si>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</si>
  <si>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</si>
  <si>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</si>
  <si>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</si>
  <si>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</si>
  <si>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</si>
  <si>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</si>
  <si>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</si>
  <si>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</si>
  <si>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</si>
  <si>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</si>
  <si>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</si>
  <si>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</si>
  <si>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</si>
  <si>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</si>
  <si>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</si>
  <si>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</si>
  <si>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</si>
  <si>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</si>
  <si>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</si>
  <si>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</si>
  <si>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</si>
  <si>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</si>
  <si>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</si>
  <si>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</si>
  <si>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</si>
  <si>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</si>
  <si>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</si>
  <si>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</si>
  <si>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</si>
  <si>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</si>
  <si>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</si>
  <si>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</si>
  <si>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</si>
  <si>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</si>
  <si>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</si>
  <si>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</si>
  <si>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</si>
  <si>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</si>
  <si>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</si>
  <si>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</si>
  <si>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</si>
  <si>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</si>
  <si>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</si>
  <si>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</si>
  <si>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</si>
  <si>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</si>
  <si>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</si>
  <si>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</si>
  <si>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</si>
  <si>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</si>
  <si>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</si>
  <si>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</si>
  <si>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</si>
  <si>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</si>
  <si>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</si>
  <si>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</si>
  <si>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</si>
  <si>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</si>
  <si>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</si>
  <si>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</si>
  <si>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</si>
  <si>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</si>
  <si>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</si>
  <si>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</si>
  <si>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</si>
  <si>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</si>
  <si>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</si>
  <si>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</si>
  <si>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</si>
  <si>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</si>
  <si>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</si>
  <si>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</si>
  <si>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</si>
  <si>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</si>
  <si>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</si>
  <si>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</si>
  <si>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</si>
  <si>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</si>
  <si>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</si>
  <si>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</si>
  <si>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</si>
  <si>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</si>
  <si>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</si>
  <si>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</si>
  <si>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</si>
  <si>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</si>
  <si>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</si>
  <si>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</si>
  <si>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</si>
  <si>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</si>
  <si>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</si>
  <si>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</si>
  <si>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</si>
  <si>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</si>
  <si>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</si>
  <si>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</si>
  <si>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</si>
  <si>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</si>
  <si>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</si>
  <si>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</si>
  <si>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</si>
  <si>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</si>
  <si>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</si>
  <si>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</si>
  <si>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</si>
  <si>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</si>
  <si>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</si>
  <si>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</si>
  <si>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</si>
  <si>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</si>
  <si>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</si>
  <si>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</si>
  <si>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</si>
  <si>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</si>
  <si>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</si>
  <si>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</si>
  <si>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</si>
  <si>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</si>
  <si>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</si>
  <si>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</si>
  <si>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</si>
  <si>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</si>
  <si>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</si>
  <si>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</si>
  <si>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</si>
  <si>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</si>
  <si>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</si>
  <si>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</si>
  <si>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</si>
  <si>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</si>
  <si>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</si>
  <si>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</si>
  <si>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</si>
  <si>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</si>
  <si>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</si>
  <si>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</si>
  <si>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</si>
  <si>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</si>
  <si>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</si>
  <si>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</si>
  <si>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</si>
  <si>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</si>
  <si>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</si>
  <si>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</si>
  <si>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</si>
  <si>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</si>
  <si>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</si>
  <si>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</si>
  <si>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</si>
  <si>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</si>
  <si>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</si>
  <si>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</si>
  <si>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</si>
  <si>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</si>
  <si>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</si>
  <si>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</si>
  <si>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</si>
  <si>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</si>
  <si>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</si>
  <si>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</si>
  <si>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</si>
  <si>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</si>
  <si>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</si>
  <si>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</si>
  <si>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</si>
  <si>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</si>
  <si>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</si>
  <si>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</si>
  <si>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</si>
  <si>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</si>
  <si>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</si>
  <si>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</si>
  <si>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</si>
  <si>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</si>
  <si>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</si>
  <si>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</si>
  <si>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</si>
  <si>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</si>
  <si>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</si>
  <si>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</si>
  <si>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</si>
  <si>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</si>
  <si>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</si>
  <si>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</si>
  <si>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</si>
  <si>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</si>
  <si>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</si>
  <si>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</si>
  <si>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</si>
  <si>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</si>
  <si>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</si>
  <si>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</si>
  <si>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</si>
  <si>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</si>
  <si>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</si>
  <si>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</si>
  <si>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</si>
  <si>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</si>
  <si>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</si>
  <si>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</si>
  <si>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</si>
  <si>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</si>
  <si>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</si>
  <si>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</si>
  <si>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</si>
  <si>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</si>
  <si>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</si>
  <si>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</si>
  <si>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</si>
  <si>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</si>
  <si>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</si>
  <si>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</si>
  <si>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</si>
  <si>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</si>
  <si>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</si>
  <si>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</si>
  <si>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</si>
  <si>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</si>
  <si>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</si>
  <si>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</si>
  <si>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</si>
  <si>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</si>
  <si>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</si>
  <si>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</si>
  <si>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</si>
  <si>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</si>
  <si>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</si>
  <si>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</si>
  <si>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</si>
  <si>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</si>
  <si>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</si>
  <si>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</si>
  <si>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</si>
  <si>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</si>
  <si>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</si>
  <si>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</si>
  <si>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</si>
  <si>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</si>
  <si>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</si>
  <si>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</si>
  <si>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</si>
  <si>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</si>
  <si>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</si>
  <si>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</si>
  <si>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</si>
  <si>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</si>
  <si>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</si>
  <si>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</si>
  <si>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</si>
  <si>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</si>
  <si>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</si>
  <si>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</si>
  <si>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</si>
  <si>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</si>
  <si>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</si>
  <si>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</si>
  <si>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</si>
  <si>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</si>
  <si>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</si>
  <si>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</si>
  <si>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</si>
  <si>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</si>
  <si>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</si>
  <si>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</si>
  <si>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</si>
  <si>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</si>
  <si>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</si>
  <si>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</si>
  <si>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</si>
  <si>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</si>
  <si>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</si>
  <si>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</si>
  <si>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</si>
  <si>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</si>
  <si>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</si>
  <si>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</si>
  <si>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</si>
  <si>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</si>
  <si>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</si>
  <si>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</si>
  <si>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</si>
  <si>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</si>
  <si>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</si>
  <si>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</si>
  <si>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</si>
  <si>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</si>
  <si>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</si>
  <si>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</si>
  <si>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</si>
  <si>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</si>
  <si>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</si>
  <si>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</si>
  <si>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</si>
  <si>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</si>
  <si>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</si>
  <si>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</si>
  <si>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</si>
  <si>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</si>
  <si>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</si>
  <si>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</si>
  <si>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</si>
  <si>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</si>
  <si>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</si>
  <si>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</si>
  <si>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</si>
  <si>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</si>
  <si>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</si>
  <si>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</si>
  <si>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</si>
  <si>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</si>
  <si>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</si>
  <si>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</si>
  <si>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</si>
  <si>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</si>
  <si>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</si>
  <si>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</si>
  <si>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</si>
  <si>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</si>
  <si>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</si>
  <si>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</si>
  <si>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</si>
  <si>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</si>
  <si>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</si>
  <si>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</si>
  <si>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</si>
  <si>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</si>
  <si>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</si>
  <si>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</si>
  <si>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</si>
  <si>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</si>
  <si>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</si>
  <si>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</si>
  <si>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</si>
  <si>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</si>
  <si>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</si>
  <si>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</si>
  <si>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</si>
  <si>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</si>
  <si>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</si>
  <si>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</si>
  <si>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</si>
  <si>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</si>
  <si>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</si>
  <si>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</si>
  <si>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</si>
  <si>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</si>
  <si>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</si>
  <si>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</si>
  <si>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</si>
  <si>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</si>
  <si>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</si>
  <si>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</si>
  <si>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</si>
  <si>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</si>
  <si>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</si>
  <si>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</si>
  <si>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</si>
  <si>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</si>
  <si>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</si>
  <si>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</si>
  <si>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</si>
  <si>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</si>
  <si>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</si>
  <si>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</si>
  <si>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</si>
  <si>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</si>
  <si>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</si>
  <si>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</si>
  <si>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</si>
  <si>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</si>
  <si>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</si>
  <si>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</si>
  <si>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</si>
  <si>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</si>
  <si>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</si>
  <si>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</si>
  <si>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</si>
  <si>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</si>
  <si>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</si>
  <si>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</si>
  <si>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</si>
  <si>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</si>
  <si>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</si>
  <si>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</si>
  <si>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</si>
  <si>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</si>
  <si>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</si>
  <si>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</si>
  <si>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</si>
  <si>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</si>
  <si>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</si>
  <si>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</si>
  <si>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</si>
  <si>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</si>
  <si>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</si>
  <si>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</si>
  <si>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</si>
  <si>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</si>
  <si>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</si>
  <si>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</si>
  <si>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</si>
  <si>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</si>
  <si>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</si>
  <si>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</si>
  <si>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</si>
  <si>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</si>
  <si>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</si>
  <si>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</si>
  <si>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</si>
  <si>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</si>
  <si>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</si>
  <si>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</si>
  <si>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</si>
  <si>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</si>
  <si>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</si>
  <si>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</si>
  <si>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</si>
  <si>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</si>
  <si>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</si>
  <si>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</si>
  <si>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</si>
  <si>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</si>
  <si>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</si>
  <si>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</si>
  <si>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</si>
  <si>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</si>
  <si>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</si>
  <si>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</si>
  <si>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</si>
  <si>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</si>
  <si>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</si>
  <si>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</si>
  <si>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</si>
  <si>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</si>
  <si>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</si>
  <si>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</si>
  <si>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</si>
  <si>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</si>
  <si>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</si>
  <si>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</si>
  <si>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</si>
  <si>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</si>
  <si>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</si>
  <si>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</si>
  <si>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</si>
  <si>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</si>
  <si>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</si>
  <si>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</si>
  <si>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</si>
  <si>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</si>
  <si>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</si>
  <si>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</si>
  <si>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</si>
  <si>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</si>
  <si>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</si>
  <si>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</si>
  <si>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</si>
  <si>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</si>
  <si>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</si>
  <si>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</si>
  <si>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</si>
  <si>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</si>
  <si>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</si>
  <si>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</si>
  <si>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</si>
  <si>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</si>
  <si>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</si>
  <si>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</si>
  <si>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</si>
  <si>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</si>
  <si>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</si>
  <si>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</si>
  <si>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</si>
  <si>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</si>
  <si>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</si>
  <si>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</si>
  <si>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</si>
  <si>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</si>
  <si>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</si>
  <si>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</si>
  <si>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</si>
  <si>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</si>
  <si>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</si>
  <si>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</si>
  <si>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</si>
  <si>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</si>
  <si>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</si>
  <si>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</si>
  <si>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</si>
  <si>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</si>
  <si>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</si>
  <si>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</si>
  <si>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</si>
  <si>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</si>
  <si>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</si>
  <si>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</si>
  <si>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</si>
  <si>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</si>
  <si>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</si>
  <si>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</si>
  <si>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</si>
  <si>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</si>
  <si>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</si>
  <si>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</si>
  <si>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</si>
  <si>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</si>
  <si>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</si>
  <si>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</si>
  <si>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</si>
  <si>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</si>
  <si>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</si>
  <si>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</si>
  <si>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</si>
  <si>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</si>
  <si>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</si>
  <si>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</si>
  <si>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</si>
  <si>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</si>
  <si>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</si>
  <si>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</si>
  <si>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</si>
  <si>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</si>
  <si>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</si>
  <si>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</si>
  <si>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</si>
  <si>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</si>
  <si>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</si>
  <si>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</si>
  <si>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</si>
  <si>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</si>
  <si>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</si>
  <si>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</si>
  <si>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</si>
  <si>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</si>
  <si>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</si>
  <si>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</si>
  <si>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</si>
  <si>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</si>
  <si>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</si>
  <si>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</si>
  <si>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</si>
  <si>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</si>
  <si>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</si>
  <si>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</si>
  <si>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</si>
  <si>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</si>
  <si>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</si>
  <si>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</si>
  <si>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</si>
  <si>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</si>
  <si>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</si>
  <si>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</si>
  <si>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</si>
  <si>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</si>
  <si>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</si>
  <si>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</si>
  <si>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</si>
  <si>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</si>
  <si>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</si>
  <si>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</si>
  <si>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</si>
  <si>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</si>
  <si>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</si>
  <si>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</si>
  <si>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</si>
  <si>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</si>
  <si>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</si>
  <si>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</si>
  <si>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</si>
  <si>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</si>
  <si>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</si>
  <si>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</si>
  <si>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</si>
  <si>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</si>
  <si>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</si>
  <si>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</si>
  <si>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</si>
  <si>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</si>
  <si>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</si>
  <si>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</si>
  <si>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</si>
  <si>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</si>
  <si>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</si>
  <si>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</si>
  <si>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</si>
  <si>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</si>
  <si>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</si>
  <si>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</si>
  <si>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</si>
  <si>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</si>
  <si>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</si>
  <si>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</si>
  <si>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</si>
  <si>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</si>
  <si>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</si>
  <si>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</si>
  <si>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</si>
  <si>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</si>
  <si>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</si>
  <si>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</si>
  <si>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</si>
  <si>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</si>
  <si>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</si>
  <si>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</si>
  <si>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</si>
  <si>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</si>
  <si>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</si>
  <si>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</si>
  <si>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</si>
  <si>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</si>
  <si>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</si>
  <si>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</si>
  <si>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</si>
  <si>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</si>
  <si>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</si>
  <si>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</si>
  <si>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</si>
  <si>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</si>
  <si>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</si>
  <si>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</si>
  <si>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</si>
  <si>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</si>
  <si>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</si>
  <si>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</si>
  <si>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</si>
  <si>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</si>
  <si>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</si>
  <si>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</si>
  <si>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</si>
  <si>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</si>
  <si>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</si>
  <si>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</si>
  <si>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</si>
  <si>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</si>
  <si>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</si>
  <si>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</si>
  <si>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</si>
  <si>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</si>
  <si>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</si>
  <si>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</si>
  <si>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</si>
  <si>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</si>
  <si>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</si>
  <si>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</si>
  <si>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</si>
  <si>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</si>
  <si>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</si>
  <si>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</si>
  <si>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</si>
  <si>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</si>
  <si>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</si>
  <si>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</si>
  <si>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</si>
  <si>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</si>
  <si>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</si>
  <si>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</si>
  <si>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</si>
  <si>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</si>
  <si>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</si>
  <si>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</si>
  <si>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</si>
  <si>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</si>
  <si>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</si>
  <si>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</si>
  <si>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</si>
  <si>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</si>
  <si>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</si>
  <si>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</si>
  <si>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</si>
  <si>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</si>
  <si>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</si>
  <si>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</si>
  <si>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</si>
  <si>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</si>
  <si>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</si>
  <si>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</si>
  <si>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</si>
  <si>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</si>
  <si>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</si>
  <si>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</si>
  <si>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</si>
  <si>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</si>
  <si>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</si>
  <si>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</si>
  <si>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</si>
  <si>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</si>
  <si>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</si>
  <si>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</si>
  <si>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</si>
  <si>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</si>
  <si>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</si>
  <si>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</si>
  <si>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</si>
  <si>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</si>
  <si>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</si>
  <si>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</si>
  <si>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</si>
  <si>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</si>
  <si>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</si>
  <si>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</si>
  <si>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</si>
  <si>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</si>
  <si>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</si>
  <si>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</si>
  <si>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</si>
  <si>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</si>
  <si>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</si>
  <si>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</si>
  <si>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</si>
  <si>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</si>
  <si>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</si>
  <si>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</si>
  <si>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</si>
  <si>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</si>
  <si>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</si>
  <si>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</si>
  <si>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</si>
  <si>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</si>
  <si>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</si>
  <si>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</si>
  <si>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</si>
  <si>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</si>
  <si>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</si>
  <si>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</si>
  <si>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</si>
  <si>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</si>
  <si>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</si>
  <si>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</si>
  <si>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</si>
  <si>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</si>
  <si>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</si>
  <si>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</si>
  <si>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</si>
  <si>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</si>
  <si>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</si>
  <si>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</si>
  <si>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</si>
  <si>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</si>
  <si>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</si>
  <si>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</si>
  <si>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</si>
  <si>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</si>
  <si>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</si>
  <si>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</si>
  <si>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</si>
  <si>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</si>
  <si>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</si>
  <si>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</si>
  <si>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</si>
  <si>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</si>
  <si>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</si>
  <si>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</si>
  <si>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</si>
  <si>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</si>
  <si>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</si>
  <si>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</si>
  <si>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</si>
  <si>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</si>
  <si>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</si>
  <si>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</si>
  <si>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</si>
  <si>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</si>
  <si>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</si>
  <si>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</si>
  <si>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</si>
  <si>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</si>
  <si>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</si>
  <si>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</si>
  <si>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</si>
  <si>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</si>
  <si>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</si>
  <si>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</si>
  <si>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</si>
  <si>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</si>
  <si>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</si>
  <si>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</si>
  <si>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</si>
  <si>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</si>
  <si>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</si>
  <si>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</si>
  <si>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</si>
  <si>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</si>
  <si>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</si>
  <si>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</si>
  <si>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</si>
  <si>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</si>
  <si>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</si>
  <si>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</si>
  <si>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</si>
  <si>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</si>
  <si>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</si>
  <si>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</si>
  <si>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</si>
  <si>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</si>
  <si>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</si>
  <si>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</si>
  <si>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</si>
  <si>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</si>
  <si>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</si>
  <si>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</si>
  <si>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</si>
  <si>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</si>
  <si>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</si>
  <si>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</si>
  <si>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</si>
  <si>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</si>
  <si>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</si>
  <si>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</si>
  <si>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</si>
  <si>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</si>
  <si>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</si>
  <si>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</si>
  <si>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</si>
  <si>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</si>
  <si>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</si>
  <si>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</si>
  <si>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</si>
  <si>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</si>
  <si>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</si>
  <si>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</si>
  <si>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</si>
  <si>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</si>
  <si>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</si>
  <si>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</si>
  <si>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</si>
  <si>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</si>
  <si>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</si>
  <si>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</si>
  <si>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</si>
  <si>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</si>
  <si>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</si>
  <si>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</si>
  <si>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</si>
  <si>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</si>
  <si>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</si>
  <si>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</si>
  <si>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</si>
  <si>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</si>
  <si>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</si>
  <si>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</si>
  <si>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</si>
  <si>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</si>
  <si>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</si>
  <si>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</si>
  <si>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</si>
  <si>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</si>
  <si>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</si>
  <si>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</si>
  <si>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</si>
  <si>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</si>
  <si>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</si>
  <si>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</si>
  <si>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</si>
  <si>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</si>
  <si>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</si>
  <si>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</si>
  <si>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</si>
  <si>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</si>
  <si>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</si>
  <si>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</si>
  <si>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</si>
  <si>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</si>
  <si>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</si>
  <si>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</si>
  <si>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</si>
  <si>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</si>
  <si>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</si>
  <si>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</si>
  <si>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</si>
  <si>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</si>
  <si>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</si>
  <si>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</si>
  <si>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</si>
  <si>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</si>
  <si>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</si>
  <si>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</si>
  <si>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</si>
  <si>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</si>
  <si>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</si>
  <si>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</si>
  <si>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</si>
  <si>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</si>
  <si>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</si>
  <si>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</si>
  <si>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</si>
  <si>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</si>
  <si>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</si>
  <si>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</si>
  <si>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</si>
  <si>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</si>
  <si>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</si>
  <si>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</si>
  <si>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</si>
  <si>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</si>
  <si>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</si>
  <si>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</si>
  <si>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</si>
  <si>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</si>
  <si>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</si>
  <si>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</si>
  <si>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</si>
  <si>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</si>
  <si>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</si>
  <si>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</si>
  <si>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</si>
  <si>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</si>
  <si>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</si>
  <si>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</si>
  <si>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</si>
  <si>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</si>
  <si>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</si>
  <si>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</si>
  <si>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</si>
  <si>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</si>
  <si>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</si>
  <si>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</si>
  <si>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</si>
  <si>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</si>
  <si>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</si>
  <si>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</si>
  <si>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</si>
  <si>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</si>
  <si>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</si>
  <si>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</si>
  <si>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</si>
  <si>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</si>
  <si>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</si>
  <si>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</si>
  <si>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</si>
  <si>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</si>
  <si>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</si>
  <si>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</si>
  <si>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</si>
  <si>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</si>
  <si>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</si>
  <si>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</si>
  <si>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</si>
  <si>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</si>
  <si>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</si>
  <si>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</si>
  <si>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</si>
  <si>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</si>
  <si>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</si>
  <si>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</si>
  <si>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</si>
  <si>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</si>
  <si>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</si>
  <si>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</si>
  <si>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</si>
  <si>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</si>
  <si>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</si>
  <si>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</si>
  <si>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</si>
  <si>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</si>
  <si>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</si>
  <si>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</si>
  <si>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</si>
  <si>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</si>
  <si>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</si>
  <si>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</si>
  <si>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</si>
  <si>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</si>
  <si>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</si>
  <si>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</si>
  <si>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</si>
  <si>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</si>
  <si>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</si>
  <si>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</si>
  <si>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</si>
  <si>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</si>
  <si>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</si>
  <si>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</si>
  <si>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</si>
  <si>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</si>
  <si>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</si>
  <si>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</si>
  <si>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</si>
  <si>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</si>
  <si>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</si>
  <si>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</si>
  <si>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</si>
  <si>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</si>
  <si>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</si>
  <si>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</si>
  <si>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</si>
  <si>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</si>
  <si>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</si>
  <si>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</si>
  <si>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</si>
  <si>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</si>
  <si>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</si>
  <si>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</si>
  <si>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</si>
  <si>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</si>
  <si>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</si>
  <si>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</si>
  <si>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</si>
  <si>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</si>
  <si>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</si>
  <si>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</si>
  <si>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</si>
  <si>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</si>
  <si>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</si>
  <si>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</si>
  <si>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</si>
  <si>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</si>
  <si>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</si>
  <si>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</si>
  <si>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</si>
  <si>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</si>
  <si>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</si>
  <si>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</si>
  <si>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</si>
  <si>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</si>
  <si>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</si>
  <si>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</si>
  <si>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</si>
  <si>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</si>
  <si>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</si>
  <si>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</si>
  <si>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</si>
  <si>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</si>
  <si>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</si>
  <si>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</si>
  <si>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</si>
  <si>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</si>
  <si>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</si>
  <si>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</si>
  <si>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</si>
  <si>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</si>
  <si>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</si>
  <si>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</si>
  <si>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</si>
  <si>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</si>
  <si>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</si>
  <si>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</si>
  <si>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</si>
  <si>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</si>
  <si>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</si>
  <si>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</si>
  <si>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</si>
  <si>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</si>
  <si>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</si>
  <si>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</si>
  <si>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</si>
  <si>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</si>
  <si>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</si>
  <si>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</si>
  <si>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</si>
  <si>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</si>
  <si>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</si>
  <si>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</si>
  <si>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</si>
  <si>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</si>
  <si>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</si>
  <si>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</si>
  <si>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</si>
  <si>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</si>
  <si>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</si>
  <si>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</si>
  <si>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</si>
  <si>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</si>
  <si>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</si>
  <si>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</si>
  <si>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</si>
  <si>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</si>
  <si>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</si>
  <si>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</si>
  <si>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</si>
  <si>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</si>
  <si>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</si>
  <si>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</si>
  <si>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</si>
  <si>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</si>
  <si>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</si>
  <si>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</si>
  <si>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</si>
  <si>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</si>
  <si>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</si>
  <si>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</si>
  <si>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</si>
  <si>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</si>
  <si>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</si>
  <si>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</si>
  <si>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</si>
  <si>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</si>
  <si>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</si>
  <si>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</si>
  <si>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</si>
  <si>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</si>
  <si>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</si>
  <si>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</si>
  <si>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</si>
  <si>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</si>
  <si>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</si>
  <si>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</si>
  <si>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</si>
  <si>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</si>
  <si>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</si>
  <si>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</si>
  <si>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</si>
  <si>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</si>
  <si>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</si>
  <si>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</si>
  <si>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</si>
  <si>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</si>
  <si>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</si>
  <si>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</si>
  <si>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</si>
  <si>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</si>
  <si>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</si>
  <si>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</si>
  <si>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</si>
  <si>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</si>
  <si>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</si>
  <si>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</si>
  <si>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</si>
  <si>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</si>
  <si>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</si>
  <si>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</si>
  <si>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</si>
  <si>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</si>
  <si>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</si>
  <si>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</si>
  <si>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</si>
  <si>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</si>
  <si>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</si>
  <si>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</si>
  <si>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</si>
  <si>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</si>
  <si>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</si>
  <si>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</si>
  <si>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</si>
  <si>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</si>
  <si>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</si>
  <si>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</si>
  <si>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</si>
  <si>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</si>
  <si>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</si>
  <si>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</si>
  <si>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</si>
  <si>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</si>
  <si>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</si>
  <si>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</si>
  <si>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</si>
  <si>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</si>
  <si>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</si>
  <si>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</si>
  <si>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</si>
  <si>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</si>
  <si>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</si>
  <si>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</si>
  <si>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</si>
  <si>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</si>
  <si>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</si>
  <si>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</si>
  <si>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</si>
  <si>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</si>
  <si>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</si>
  <si>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</si>
  <si>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</si>
  <si>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</si>
  <si>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</si>
  <si>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</si>
  <si>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</si>
  <si>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</si>
  <si>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</si>
  <si>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</si>
  <si>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</si>
  <si>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</si>
  <si>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</si>
  <si>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</si>
  <si>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</si>
  <si>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</si>
  <si>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</si>
  <si>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</si>
  <si>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</si>
  <si>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</si>
  <si>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</si>
  <si>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</si>
  <si>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</si>
  <si>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</si>
  <si>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</si>
  <si>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</si>
  <si>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</si>
  <si>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</si>
  <si>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</si>
  <si>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</si>
  <si>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</si>
  <si>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</si>
  <si>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</si>
  <si>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</si>
  <si>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</si>
  <si>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</si>
  <si>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</si>
  <si>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</si>
  <si>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</si>
  <si>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</si>
  <si>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</si>
  <si>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</si>
  <si>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</si>
  <si>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</si>
  <si>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</si>
  <si>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</si>
  <si>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</si>
  <si>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</si>
  <si>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</si>
  <si>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</si>
  <si>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</si>
  <si>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</si>
  <si>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</si>
  <si>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</si>
  <si>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</si>
  <si>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</si>
  <si>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</si>
  <si>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</si>
  <si>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</si>
  <si>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</si>
  <si>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</si>
  <si>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</si>
  <si>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</si>
  <si>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</si>
  <si>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</si>
  <si>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</si>
  <si>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</si>
  <si>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</si>
  <si>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</si>
  <si>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</si>
  <si>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</si>
  <si>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</si>
  <si>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</si>
  <si>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</si>
  <si>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</si>
  <si>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</si>
  <si>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</si>
  <si>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</si>
  <si>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</si>
  <si>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</si>
  <si>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</si>
  <si>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</si>
  <si>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</si>
  <si>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</si>
  <si>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</si>
  <si>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</si>
  <si>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</si>
  <si>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</si>
  <si>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</si>
  <si>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</si>
  <si>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</si>
  <si>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</si>
  <si>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</si>
  <si>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</si>
  <si>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</si>
  <si>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</si>
  <si>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</si>
  <si>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</si>
  <si>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</si>
  <si>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</si>
  <si>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</si>
  <si>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</si>
  <si>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</si>
  <si>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</si>
  <si>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</si>
  <si>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</si>
  <si>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</si>
  <si>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</si>
  <si>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</si>
  <si>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</si>
  <si>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</si>
  <si>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</si>
  <si>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</si>
  <si>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</si>
  <si>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</si>
  <si>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</si>
  <si>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</si>
  <si>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</si>
  <si>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</si>
  <si>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</si>
  <si>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</si>
  <si>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</si>
  <si>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</si>
  <si>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</si>
  <si>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</si>
  <si>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</si>
  <si>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</si>
  <si>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</si>
  <si>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</si>
  <si>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</si>
  <si>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</si>
  <si>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</si>
  <si>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</si>
  <si>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</si>
  <si>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</si>
  <si>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</si>
  <si>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</si>
  <si>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</si>
  <si>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</si>
  <si>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</si>
  <si>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</si>
  <si>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</si>
  <si>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</si>
  <si>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</si>
  <si>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</si>
  <si>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</si>
  <si>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</si>
  <si>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</si>
  <si>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</si>
  <si>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</si>
  <si>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</si>
  <si>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</si>
  <si>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</si>
  <si>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</si>
  <si>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</si>
  <si>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</si>
  <si>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</si>
  <si>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</si>
  <si>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</si>
  <si>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</si>
  <si>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</si>
  <si>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</si>
  <si>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</si>
  <si>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</si>
  <si>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</si>
  <si>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</si>
  <si>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</si>
  <si>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</si>
  <si>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</si>
  <si>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</si>
  <si>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</si>
  <si>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</si>
  <si>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</si>
  <si>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</si>
  <si>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</si>
  <si>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</si>
  <si>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</si>
  <si>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</si>
  <si>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</si>
  <si>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</si>
  <si>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</si>
  <si>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</si>
  <si>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</si>
  <si>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</si>
  <si>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</si>
  <si>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</si>
  <si>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</si>
  <si>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</si>
  <si>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</si>
  <si>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</si>
  <si>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</si>
  <si>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</si>
  <si>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</si>
  <si>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</si>
  <si>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</si>
  <si>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</si>
  <si>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</si>
  <si>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</si>
  <si>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</si>
  <si>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</si>
  <si>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</si>
  <si>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</si>
  <si>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</si>
  <si>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</si>
  <si>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</si>
  <si>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</si>
  <si>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</si>
  <si>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</si>
  <si>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</si>
  <si>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</si>
  <si>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</si>
  <si>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</si>
  <si>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</si>
  <si>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</si>
  <si>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</si>
  <si>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</si>
  <si>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</si>
  <si>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</si>
  <si>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</si>
  <si>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</si>
  <si>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</si>
  <si>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</si>
  <si>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</si>
  <si>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</si>
  <si>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</si>
  <si>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</si>
  <si>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</si>
  <si>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</si>
  <si>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</si>
  <si>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</si>
  <si>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</si>
  <si>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</si>
  <si>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</si>
  <si>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</si>
  <si>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</si>
  <si>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</si>
  <si>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</si>
  <si>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</si>
  <si>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</si>
  <si>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</si>
  <si>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</si>
  <si>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</si>
  <si>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</si>
  <si>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</si>
  <si>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</si>
  <si>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</si>
  <si>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</si>
  <si>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</si>
  <si>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</si>
  <si>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</si>
  <si>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</si>
  <si>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</si>
  <si>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</si>
  <si>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</si>
  <si>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</si>
  <si>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</si>
  <si>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</si>
  <si>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</si>
  <si>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</si>
  <si>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</si>
  <si>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</si>
  <si>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</si>
  <si>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</si>
  <si>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</si>
  <si>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</si>
  <si>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</si>
  <si>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</si>
  <si>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</si>
  <si>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</si>
  <si>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</si>
  <si>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</si>
  <si>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</si>
  <si>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</si>
  <si>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</si>
  <si>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</si>
  <si>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</si>
  <si>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</si>
  <si>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</si>
  <si>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</si>
  <si>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</si>
  <si>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</si>
  <si>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</si>
  <si>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</si>
  <si>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</si>
  <si>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</si>
  <si>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</si>
  <si>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</si>
  <si>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</si>
  <si>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</si>
  <si>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</si>
  <si>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</si>
  <si>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</si>
  <si>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</si>
  <si>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</si>
  <si>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</si>
  <si>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</si>
  <si>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</si>
  <si>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</si>
  <si>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</si>
  <si>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</si>
  <si>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</si>
  <si>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</si>
  <si>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</si>
  <si>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</si>
  <si>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</si>
  <si>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</si>
  <si>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</si>
  <si>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</si>
  <si>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</si>
  <si>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</si>
  <si>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</si>
  <si>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</si>
  <si>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</si>
  <si>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</si>
  <si>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</si>
  <si>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</si>
  <si>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</si>
  <si>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</si>
  <si>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</si>
  <si>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</si>
  <si>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</si>
  <si>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</si>
  <si>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</si>
  <si>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</si>
  <si>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</si>
  <si>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</si>
  <si>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</si>
  <si>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</si>
  <si>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</si>
  <si>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</si>
  <si>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</si>
  <si>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</si>
  <si>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</si>
  <si>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</si>
  <si>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</si>
  <si>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</si>
  <si>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</si>
  <si>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</si>
  <si>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</si>
  <si>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</si>
  <si>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</si>
  <si>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</si>
  <si>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</si>
  <si>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</si>
  <si>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</si>
  <si>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</si>
  <si>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</si>
  <si>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</si>
  <si>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</si>
  <si>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</si>
  <si>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</si>
  <si>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</si>
  <si>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</si>
  <si>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</si>
  <si>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</si>
  <si>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</si>
  <si>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</si>
  <si>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</si>
  <si>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</si>
  <si>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</si>
  <si>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</si>
  <si>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</si>
  <si>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</si>
  <si>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</si>
  <si>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</si>
  <si>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</si>
  <si>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</si>
  <si>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</si>
  <si>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</si>
  <si>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</si>
  <si>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</si>
  <si>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</si>
  <si>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</si>
  <si>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</si>
  <si>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</si>
  <si>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</si>
  <si>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</si>
  <si>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</si>
  <si>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</si>
  <si>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</si>
  <si>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</si>
  <si>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</si>
  <si>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</si>
  <si>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</si>
  <si>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</si>
  <si>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</si>
  <si>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</si>
  <si>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</si>
  <si>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</si>
  <si>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</si>
  <si>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</si>
  <si>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</si>
  <si>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</si>
  <si>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</si>
  <si>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</si>
  <si>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</si>
  <si>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</si>
  <si>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</si>
  <si>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</si>
  <si>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</si>
  <si>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</si>
  <si>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</si>
  <si>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</si>
  <si>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</si>
  <si>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</si>
  <si>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</si>
  <si>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</si>
  <si>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</si>
  <si>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</si>
  <si>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</si>
  <si>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</si>
  <si>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</si>
  <si>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</si>
  <si>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</si>
  <si>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</si>
  <si>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</si>
  <si>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</si>
  <si>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</si>
  <si>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</si>
  <si>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</si>
  <si>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</si>
  <si>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</si>
  <si>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</si>
  <si>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</si>
  <si>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</si>
  <si>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</si>
  <si>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</si>
  <si>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</si>
  <si>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</si>
  <si>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</si>
  <si>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</si>
  <si>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</si>
  <si>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</si>
  <si>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</si>
  <si>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</si>
  <si>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</si>
  <si>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</si>
  <si>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</si>
  <si>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</si>
  <si>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</si>
  <si>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</si>
  <si>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</si>
  <si>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</si>
  <si>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</si>
  <si>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</si>
  <si>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</si>
  <si>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</si>
  <si>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</si>
  <si>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</si>
  <si>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</si>
  <si>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</si>
  <si>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</si>
  <si>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</si>
  <si>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</si>
  <si>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</si>
  <si>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</si>
  <si>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</si>
  <si>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</si>
  <si>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</si>
  <si>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</si>
  <si>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</si>
  <si>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</si>
  <si>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</si>
  <si>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</si>
  <si>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</si>
  <si>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</si>
  <si>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</si>
  <si>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</si>
  <si>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</si>
  <si>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</si>
  <si>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</si>
  <si>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</si>
  <si>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</si>
  <si>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</si>
  <si>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</si>
  <si>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</si>
  <si>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</si>
  <si>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</si>
  <si>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</si>
  <si>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</si>
  <si>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</si>
  <si>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</si>
  <si>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</si>
  <si>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</si>
  <si>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</si>
  <si>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</si>
  <si>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</si>
  <si>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</si>
  <si>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</si>
  <si>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</si>
  <si>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</si>
  <si>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</si>
  <si>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</si>
  <si>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</si>
  <si>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</si>
  <si>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</si>
  <si>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</si>
  <si>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</si>
  <si>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</si>
  <si>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</si>
  <si>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</si>
  <si>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</si>
  <si>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</si>
  <si>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</si>
  <si>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</si>
  <si>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</si>
  <si>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</si>
  <si>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</si>
  <si>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</si>
  <si>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</si>
  <si>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</si>
  <si>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</si>
  <si>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</si>
  <si>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</si>
  <si>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</si>
  <si>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</si>
  <si>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</si>
  <si>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</si>
  <si>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</si>
  <si>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</si>
  <si>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</si>
  <si>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</si>
  <si>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</si>
  <si>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</si>
  <si>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</si>
  <si>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</si>
  <si>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</si>
  <si>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</si>
  <si>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</si>
  <si>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</si>
  <si>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</si>
  <si>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</si>
  <si>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</si>
  <si>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</si>
  <si>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</si>
  <si>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</si>
  <si>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</si>
  <si>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</si>
  <si>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</si>
  <si>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</si>
  <si>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</si>
  <si>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</si>
  <si>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</si>
  <si>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</si>
  <si>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</si>
  <si>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</si>
  <si>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</si>
  <si>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</si>
  <si>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</si>
  <si>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</si>
  <si>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</si>
  <si>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</si>
  <si>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</si>
  <si>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</si>
  <si>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</si>
  <si>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</si>
  <si>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</si>
  <si>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</si>
  <si>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</si>
  <si>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</si>
  <si>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</si>
  <si>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</si>
  <si>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</si>
  <si>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</si>
  <si>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</si>
  <si>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</si>
  <si>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</si>
  <si>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</si>
  <si>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</si>
  <si>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</si>
  <si>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</si>
  <si>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</si>
  <si>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</si>
  <si>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</si>
  <si>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</si>
  <si>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</si>
  <si>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</si>
  <si>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</si>
  <si>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</si>
  <si>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</si>
  <si>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</si>
  <si>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</si>
  <si>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</si>
  <si>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</si>
  <si>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</si>
  <si>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</si>
  <si>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</si>
  <si>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</si>
  <si>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</si>
  <si>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</si>
  <si>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</si>
  <si>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</si>
  <si>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</si>
  <si>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</si>
  <si>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</si>
  <si>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</si>
  <si>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</si>
  <si>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</si>
  <si>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</si>
  <si>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</si>
  <si>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</si>
  <si>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</si>
  <si>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</si>
  <si>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</si>
  <si>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</si>
  <si>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</si>
  <si>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</si>
  <si>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</si>
  <si>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</si>
  <si>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</si>
  <si>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</si>
  <si>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</si>
  <si>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</si>
  <si>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</si>
  <si>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</si>
  <si>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</si>
  <si>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</si>
  <si>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</si>
  <si>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</si>
  <si>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</si>
  <si>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</si>
  <si>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</si>
  <si>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</si>
  <si>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</si>
  <si>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</si>
  <si>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</si>
  <si>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</si>
  <si>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</si>
  <si>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</si>
  <si>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</si>
  <si>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</si>
  <si>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</si>
  <si>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</si>
  <si>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</si>
  <si>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</si>
  <si>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</si>
  <si>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</si>
  <si>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</si>
  <si>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</si>
  <si>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</si>
  <si>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</si>
  <si>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</si>
  <si>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</si>
  <si>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</si>
  <si>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</si>
  <si>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</si>
  <si>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</si>
  <si>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</si>
  <si>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</si>
  <si>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</si>
  <si>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</si>
  <si>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</si>
  <si>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</si>
  <si>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</si>
  <si>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</si>
  <si>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</si>
  <si>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</si>
  <si>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</si>
  <si>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</si>
  <si>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</si>
  <si>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</si>
  <si>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</si>
  <si>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</si>
  <si>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</si>
  <si>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</si>
  <si>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</si>
  <si>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</si>
  <si>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</si>
  <si>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</si>
  <si>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</si>
  <si>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</si>
  <si>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</si>
  <si>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</si>
  <si>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</si>
  <si>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</si>
  <si>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</si>
  <si>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</si>
  <si>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</si>
  <si>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</si>
  <si>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</si>
  <si>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</si>
  <si>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</si>
  <si>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</si>
  <si>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</si>
  <si>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</si>
  <si>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</si>
  <si>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</si>
  <si>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</si>
  <si>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</si>
  <si>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</si>
  <si>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</si>
  <si>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</si>
  <si>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</si>
  <si>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</si>
  <si>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</si>
  <si>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</si>
  <si>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</si>
  <si>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</si>
  <si>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</si>
  <si>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</si>
  <si>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</si>
  <si>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</si>
  <si>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</si>
  <si>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</si>
  <si>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</si>
  <si>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</si>
  <si>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</si>
  <si>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</si>
  <si>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</si>
  <si>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</si>
  <si>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</si>
  <si>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</si>
  <si>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</si>
  <si>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</si>
  <si>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</si>
  <si>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</si>
  <si>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</si>
  <si>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</si>
  <si>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</si>
  <si>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</si>
  <si>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</si>
  <si>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</si>
  <si>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</si>
  <si>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</si>
  <si>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</si>
  <si>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</si>
  <si>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</si>
  <si>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</si>
  <si>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</si>
  <si>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</si>
  <si>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</si>
  <si>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</si>
  <si>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</si>
  <si>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</si>
  <si>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</si>
  <si>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</si>
  <si>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</si>
  <si>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</si>
  <si>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</si>
  <si>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</si>
  <si>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</si>
  <si>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</si>
  <si>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</si>
  <si>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</si>
  <si>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</si>
  <si>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</si>
  <si>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</si>
  <si>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</si>
  <si>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</si>
  <si>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</si>
  <si>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</si>
  <si>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</si>
  <si>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</si>
  <si>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</si>
  <si>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</si>
  <si>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</si>
  <si>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</si>
  <si>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</si>
  <si>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</si>
  <si>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</si>
  <si>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</si>
  <si>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</si>
  <si>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</si>
  <si>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</si>
  <si>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</si>
  <si>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</si>
  <si>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</si>
  <si>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</si>
  <si>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</si>
  <si>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</si>
  <si>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</si>
  <si>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</si>
  <si>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</si>
  <si>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</si>
  <si>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</si>
  <si>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</si>
  <si>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</si>
  <si>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</si>
  <si>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</si>
  <si>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</si>
  <si>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</si>
  <si>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</si>
  <si>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</si>
  <si>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</si>
  <si>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</si>
  <si>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</si>
  <si>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</si>
  <si>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</si>
  <si>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</si>
  <si>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</si>
  <si>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</si>
  <si>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</si>
  <si>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</si>
  <si>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</si>
  <si>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</si>
  <si>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</si>
  <si>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</si>
  <si>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</si>
  <si>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</si>
  <si>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</si>
  <si>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</si>
  <si>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</si>
  <si>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</si>
  <si>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</si>
  <si>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</si>
  <si>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</si>
  <si>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</si>
  <si>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</si>
  <si>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</si>
  <si>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</si>
  <si>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</si>
  <si>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</si>
  <si>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</si>
  <si>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</si>
  <si>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</si>
  <si>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</si>
  <si>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</si>
  <si>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</si>
  <si>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</si>
  <si>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</si>
  <si>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</si>
  <si>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</si>
  <si>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</si>
  <si>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</si>
  <si>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</si>
  <si>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</si>
  <si>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</si>
  <si>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</si>
  <si>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</si>
  <si>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</si>
  <si>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</si>
  <si>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</si>
  <si>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</si>
  <si>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</si>
  <si>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</si>
  <si>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</si>
  <si>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</si>
  <si>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</si>
  <si>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</si>
  <si>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</si>
  <si>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</si>
  <si>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</si>
  <si>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</si>
  <si>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</si>
  <si>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</si>
  <si>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</si>
  <si>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</si>
  <si>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</si>
  <si>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</si>
  <si>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</si>
  <si>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</si>
  <si>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</si>
  <si>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</si>
  <si>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</si>
  <si>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</si>
  <si>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</si>
  <si>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</si>
  <si>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</si>
  <si>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</si>
  <si>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</si>
  <si>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</si>
  <si>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</si>
  <si>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</si>
  <si>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</si>
  <si>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</si>
  <si>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</si>
  <si>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</si>
  <si>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</si>
  <si>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</si>
  <si>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</si>
  <si>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</si>
  <si>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</si>
  <si>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</si>
  <si>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</si>
  <si>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</si>
  <si>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</si>
  <si>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</si>
  <si>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</si>
  <si>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</si>
  <si>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</si>
  <si>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</si>
  <si>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</si>
  <si>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</si>
  <si>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</si>
  <si>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</si>
  <si>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</si>
  <si>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</si>
  <si>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</si>
  <si>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</si>
  <si>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</si>
  <si>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</si>
  <si>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</si>
  <si>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</si>
  <si>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</si>
  <si>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</si>
  <si>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</si>
  <si>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</si>
  <si>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</si>
  <si>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</si>
  <si>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</si>
  <si>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</si>
  <si>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</si>
  <si>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</si>
  <si>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</si>
  <si>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</si>
  <si>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</si>
  <si>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</si>
  <si>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</si>
  <si>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</si>
  <si>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</si>
  <si>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</si>
  <si>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</si>
  <si>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</si>
  <si>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</si>
  <si>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</si>
  <si>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</si>
  <si>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</si>
  <si>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</si>
  <si>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</si>
  <si>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</si>
  <si>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</si>
  <si>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</si>
  <si>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</si>
  <si>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</si>
  <si>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</si>
  <si>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</si>
  <si>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</si>
  <si>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</si>
  <si>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</si>
  <si>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</si>
  <si>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</si>
  <si>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</si>
  <si>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</si>
  <si>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</si>
  <si>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</si>
  <si>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</si>
  <si>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</si>
  <si>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</si>
  <si>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</si>
  <si>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</si>
  <si>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</si>
  <si>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</si>
  <si>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</si>
  <si>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</si>
  <si>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</si>
  <si>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</si>
  <si>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</si>
  <si>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</si>
  <si>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</si>
  <si>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</si>
  <si>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</si>
  <si>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</si>
  <si>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</si>
  <si>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</si>
  <si>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</si>
  <si>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</si>
  <si>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</si>
  <si>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</si>
  <si>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</si>
  <si>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</si>
  <si>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</si>
  <si>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</si>
  <si>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</si>
  <si>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</si>
  <si>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</si>
  <si>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</si>
  <si>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</si>
  <si>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</si>
  <si>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</si>
  <si>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</si>
  <si>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</si>
  <si>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</si>
  <si>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</si>
  <si>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</si>
  <si>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</si>
  <si>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</si>
  <si>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</si>
  <si>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</si>
  <si>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</si>
  <si>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</si>
  <si>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</si>
  <si>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</si>
  <si>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</si>
  <si>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</si>
  <si>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</si>
  <si>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</si>
  <si>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</si>
  <si>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</si>
  <si>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</si>
  <si>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</si>
  <si>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</si>
  <si>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</si>
  <si>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</si>
  <si>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</si>
  <si>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</si>
  <si>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</si>
  <si>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</si>
  <si>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</si>
  <si>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</si>
  <si>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</si>
  <si>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</si>
  <si>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</si>
  <si>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</si>
  <si>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</si>
  <si>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</si>
  <si>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</si>
  <si>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</si>
  <si>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</si>
  <si>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</si>
  <si>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</si>
  <si>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</si>
  <si>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</si>
  <si>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</si>
  <si>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</si>
  <si>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</si>
  <si>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</si>
  <si>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</si>
  <si>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</si>
  <si>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</si>
  <si>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</si>
  <si>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</si>
  <si>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</si>
  <si>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</si>
  <si>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</si>
  <si>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</si>
  <si>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</si>
  <si>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</si>
  <si>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</si>
  <si>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</si>
  <si>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</si>
  <si>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</si>
  <si>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</si>
  <si>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</si>
  <si>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</si>
  <si>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</si>
  <si>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</si>
  <si>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</si>
  <si>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</si>
  <si>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</si>
  <si>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</si>
  <si>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</si>
  <si>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</si>
  <si>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</si>
  <si>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</si>
  <si>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</si>
  <si>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</si>
  <si>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</si>
  <si>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</si>
  <si>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</si>
  <si>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</si>
  <si>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</si>
  <si>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</si>
  <si>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</si>
  <si>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</si>
  <si>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</si>
  <si>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</si>
  <si>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</si>
  <si>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</si>
  <si>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</si>
  <si>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</si>
  <si>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</si>
  <si>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</si>
  <si>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</si>
  <si>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</si>
  <si>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</si>
  <si>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</si>
  <si>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</si>
  <si>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</si>
  <si>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</si>
  <si>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</si>
  <si>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</si>
  <si>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</si>
  <si>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</si>
  <si>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</si>
  <si>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</si>
  <si>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</si>
  <si>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</si>
  <si>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</si>
  <si>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</si>
  <si>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</si>
  <si>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</si>
  <si>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</si>
  <si>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</si>
  <si>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</si>
  <si>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</si>
  <si>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</si>
  <si>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</si>
  <si>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</si>
  <si>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</si>
  <si>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</si>
  <si>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</si>
  <si>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</si>
  <si>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</si>
  <si>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</si>
  <si>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</si>
  <si>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</si>
  <si>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</si>
  <si>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</si>
  <si>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</si>
  <si>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</si>
  <si>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</si>
  <si>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</si>
  <si>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</si>
  <si>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</si>
  <si>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</si>
  <si>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</si>
  <si>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</si>
  <si>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</si>
  <si>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</si>
  <si>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</si>
  <si>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</si>
  <si>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</si>
  <si>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</si>
  <si>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</si>
  <si>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</si>
  <si>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</si>
  <si>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</si>
  <si>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</si>
  <si>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</si>
  <si>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</si>
  <si>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</si>
  <si>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</si>
  <si>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</si>
  <si>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</si>
  <si>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</si>
  <si>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</si>
  <si>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</si>
  <si>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</si>
  <si>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</si>
  <si>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</si>
  <si>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</si>
  <si>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</si>
  <si>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</si>
  <si>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</si>
  <si>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</si>
  <si>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</si>
  <si>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</si>
  <si>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</si>
  <si>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</si>
  <si>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</si>
  <si>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</si>
  <si>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</si>
  <si>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</si>
  <si>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</si>
  <si>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</si>
  <si>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</si>
  <si>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</si>
  <si>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</si>
  <si>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</si>
  <si>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</si>
  <si>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</si>
  <si>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</si>
  <si>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</si>
  <si>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</si>
  <si>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</si>
  <si>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</si>
  <si>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</si>
  <si>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</si>
  <si>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</si>
  <si>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</si>
  <si>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</si>
  <si>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</si>
  <si>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</si>
  <si>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</si>
  <si>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</si>
  <si>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</si>
  <si>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</si>
  <si>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</si>
  <si>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</si>
  <si>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</si>
  <si>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</si>
  <si>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</si>
  <si>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</si>
  <si>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</si>
  <si>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</si>
  <si>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</si>
  <si>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</si>
  <si>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</si>
  <si>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</si>
  <si>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</si>
  <si>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</si>
  <si>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</si>
  <si>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</si>
  <si>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</si>
  <si>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</si>
  <si>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</si>
  <si>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</si>
  <si>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</si>
  <si>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</si>
  <si>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</si>
  <si>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</si>
  <si>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</si>
  <si>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</si>
  <si>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</si>
  <si>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</si>
  <si>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</si>
  <si>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</si>
  <si>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</si>
  <si>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</si>
  <si>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</si>
  <si>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</si>
  <si>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</si>
  <si>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</si>
  <si>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</si>
  <si>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</si>
  <si>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</si>
  <si>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</si>
  <si>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</si>
  <si>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</si>
  <si>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</si>
  <si>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</si>
  <si>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</si>
  <si>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</si>
  <si>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</si>
  <si>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</si>
  <si>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</si>
  <si>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</si>
  <si>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</si>
  <si>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</si>
  <si>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</si>
  <si>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</si>
  <si>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</si>
  <si>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</si>
  <si>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</si>
  <si>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</si>
  <si>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</si>
  <si>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</si>
  <si>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</si>
  <si>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</si>
  <si>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</si>
  <si>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</si>
  <si>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</si>
  <si>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</si>
  <si>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</si>
  <si>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</si>
  <si>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</si>
  <si>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</si>
  <si>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</si>
  <si>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</si>
  <si>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</si>
  <si>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</si>
  <si>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</si>
  <si>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</si>
  <si>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</si>
  <si>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</si>
  <si>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</si>
  <si>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</si>
  <si>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</si>
  <si>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</si>
  <si>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</si>
  <si>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</si>
  <si>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</si>
  <si>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</si>
  <si>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</si>
  <si>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</si>
  <si>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</si>
  <si>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</si>
  <si>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</si>
  <si>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</si>
  <si>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</si>
  <si>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</si>
  <si>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</si>
  <si>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</si>
  <si>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</si>
  <si>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</si>
  <si>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</si>
  <si>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</si>
  <si>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</si>
  <si>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</si>
  <si>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</si>
  <si>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</si>
  <si>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</si>
  <si>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</si>
  <si>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</si>
  <si>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</si>
  <si>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</si>
  <si>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</si>
  <si>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</si>
  <si>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</si>
  <si>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</si>
  <si>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</si>
  <si>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</si>
  <si>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</si>
  <si>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</si>
  <si>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</si>
  <si>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</si>
  <si>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</si>
  <si>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</si>
  <si>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</si>
  <si>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</si>
  <si>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</si>
  <si>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</si>
  <si>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</si>
  <si>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</si>
  <si>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</si>
  <si>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</si>
  <si>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</si>
  <si>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</si>
  <si>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</si>
  <si>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</si>
  <si>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</si>
  <si>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</si>
  <si>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</si>
  <si>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</si>
  <si>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</si>
  <si>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</si>
  <si>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</si>
  <si>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</si>
  <si>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</si>
  <si>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</si>
  <si>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</si>
  <si>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</si>
  <si>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</si>
  <si>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</si>
  <si>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</si>
  <si>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</si>
  <si>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</si>
  <si>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</si>
  <si>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</si>
  <si>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</si>
  <si>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</si>
  <si>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</si>
  <si>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</si>
  <si>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</si>
  <si>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</si>
  <si>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</si>
  <si>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</si>
  <si>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</si>
  <si>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</si>
  <si>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</si>
  <si>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</si>
  <si>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</si>
  <si>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</si>
  <si>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</si>
  <si>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</si>
  <si>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</si>
  <si>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</si>
  <si>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</si>
  <si>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</si>
  <si>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</si>
  <si>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</si>
  <si>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</si>
  <si>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</si>
  <si>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</si>
  <si>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</si>
  <si>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</si>
  <si>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</si>
  <si>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</si>
  <si>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</si>
  <si>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</si>
  <si>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</si>
  <si>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</si>
  <si>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</si>
  <si>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</si>
  <si>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</si>
  <si>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</si>
  <si>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</si>
  <si>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</si>
  <si>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</si>
  <si>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</si>
  <si>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</si>
  <si>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</si>
  <si>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</si>
  <si>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</si>
  <si>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</si>
  <si>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</si>
  <si>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</si>
  <si>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</si>
  <si>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</si>
  <si>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</si>
  <si>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</si>
  <si>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</si>
  <si>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</si>
  <si>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</si>
  <si>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</si>
  <si>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</si>
  <si>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</si>
  <si>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</si>
  <si>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</si>
  <si>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</si>
  <si>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</si>
  <si>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</si>
  <si>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</si>
  <si>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</si>
  <si>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</si>
  <si>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</si>
  <si>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</si>
  <si>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</si>
  <si>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</si>
  <si>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</si>
  <si>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</si>
  <si>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</si>
  <si>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</si>
  <si>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</si>
  <si>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</si>
  <si>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</si>
  <si>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</si>
  <si>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</si>
  <si>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</si>
  <si>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</si>
  <si>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</si>
  <si>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</si>
  <si>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</si>
  <si>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</si>
  <si>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</si>
  <si>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</si>
  <si>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</si>
  <si>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</si>
  <si>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</si>
  <si>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</si>
  <si>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</si>
  <si>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</si>
  <si>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</si>
  <si>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</si>
  <si>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</si>
  <si>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</si>
  <si>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</si>
  <si>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</si>
  <si>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</si>
  <si>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</si>
  <si>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</si>
  <si>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</si>
  <si>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</si>
  <si>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</si>
  <si>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</si>
  <si>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</si>
  <si>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</si>
  <si>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</si>
  <si>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</si>
  <si>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</si>
  <si>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</si>
  <si>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</si>
  <si>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</si>
  <si>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</si>
  <si>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</si>
  <si>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</si>
  <si>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</si>
  <si>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</si>
  <si>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</si>
  <si>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</si>
  <si>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</si>
  <si>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</si>
  <si>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</si>
  <si>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</si>
  <si>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</si>
  <si>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</si>
  <si>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</si>
  <si>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</si>
  <si>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</si>
  <si>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</si>
  <si>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</si>
  <si>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</si>
  <si>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</si>
  <si>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</si>
  <si>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</si>
  <si>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</si>
  <si>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</si>
  <si>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</si>
  <si>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</si>
  <si>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</si>
  <si>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</si>
  <si>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</si>
  <si>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</si>
  <si>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</si>
  <si>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</si>
  <si>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</si>
  <si>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</si>
  <si>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</si>
  <si>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</si>
  <si>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</si>
  <si>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</si>
  <si>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</si>
  <si>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</si>
  <si>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</si>
  <si>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</si>
  <si>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</si>
  <si>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</si>
  <si>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</si>
  <si>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</si>
  <si>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</si>
  <si>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</si>
  <si>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</si>
  <si>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</si>
  <si>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</si>
  <si>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</si>
  <si>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</si>
  <si>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</si>
  <si>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</si>
  <si>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</si>
  <si>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</si>
  <si>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</si>
  <si>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</si>
  <si>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</si>
  <si>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</si>
  <si>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</si>
  <si>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</si>
  <si>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</si>
  <si>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</si>
  <si>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</si>
  <si>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</si>
  <si>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</si>
  <si>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</si>
  <si>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</si>
  <si>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</si>
  <si>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</si>
  <si>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</si>
  <si>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</si>
  <si>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</si>
  <si>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</si>
  <si>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</si>
  <si>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</si>
  <si>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</si>
  <si>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</si>
  <si>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</si>
  <si>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</si>
  <si>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</si>
  <si>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</si>
  <si>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</si>
  <si>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</si>
  <si>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</si>
  <si>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</si>
  <si>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</si>
  <si>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</si>
  <si>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</si>
  <si>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</si>
  <si>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</si>
  <si>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</si>
  <si>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</si>
  <si>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</si>
  <si>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</si>
  <si>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</si>
  <si>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</si>
  <si>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</si>
  <si>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</si>
  <si>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</si>
  <si>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</si>
  <si>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</si>
  <si>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</si>
  <si>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</si>
  <si>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</si>
  <si>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</si>
  <si>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</si>
  <si>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</si>
  <si>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</si>
  <si>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</si>
  <si>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</si>
  <si>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</si>
  <si>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</si>
  <si>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</si>
  <si>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</si>
  <si>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</si>
  <si>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</si>
  <si>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</si>
  <si>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</si>
  <si>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</si>
  <si>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</si>
  <si>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</si>
  <si>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</si>
  <si>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</si>
  <si>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</si>
  <si>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</si>
  <si>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</si>
  <si>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</si>
  <si>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</si>
  <si>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</si>
  <si>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</si>
  <si>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</si>
  <si>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</si>
  <si>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</si>
  <si>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</si>
  <si>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</si>
  <si>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</si>
  <si>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</si>
  <si>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</si>
  <si>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</si>
  <si>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</si>
  <si>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</si>
  <si>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</si>
  <si>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</si>
  <si>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</si>
  <si>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</si>
  <si>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</si>
  <si>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</si>
  <si>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</si>
  <si>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</si>
  <si>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</si>
  <si>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</si>
  <si>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</si>
  <si>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</si>
  <si>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</si>
  <si>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</si>
  <si>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</si>
  <si>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</si>
  <si>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</si>
  <si>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</si>
  <si>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</si>
  <si>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</si>
  <si>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</si>
  <si>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</si>
  <si>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</si>
  <si>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</si>
  <si>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</si>
  <si>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</si>
  <si>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</si>
  <si>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</si>
  <si>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</si>
  <si>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</si>
  <si>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</si>
  <si>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</si>
  <si>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</si>
  <si>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</si>
  <si>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</si>
  <si>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</si>
  <si>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</si>
  <si>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</si>
  <si>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</si>
  <si>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</si>
  <si>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</si>
  <si>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</si>
  <si>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</si>
  <si>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</si>
  <si>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</si>
  <si>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</si>
  <si>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</si>
  <si>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</si>
  <si>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</si>
  <si>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</si>
  <si>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</si>
  <si>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</si>
  <si>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</si>
  <si>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</si>
  <si>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</si>
  <si>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</si>
  <si>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</si>
  <si>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</si>
  <si>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</si>
  <si>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</si>
  <si>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</si>
  <si>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</si>
  <si>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</si>
  <si>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</si>
  <si>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</si>
  <si>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</si>
  <si>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</si>
  <si>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</si>
  <si>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</si>
  <si>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</si>
  <si>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</si>
  <si>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</si>
  <si>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</si>
  <si>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</si>
  <si>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</si>
  <si>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</si>
  <si>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</si>
  <si>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</si>
  <si>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</si>
  <si>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</si>
  <si>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</si>
  <si>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</si>
  <si>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</si>
  <si>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</si>
  <si>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</si>
  <si>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</si>
  <si>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</si>
  <si>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</si>
  <si>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</si>
  <si>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</si>
  <si>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</si>
  <si>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</si>
  <si>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</si>
  <si>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</si>
  <si>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</si>
  <si>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</si>
  <si>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</si>
  <si>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</si>
  <si>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</si>
  <si>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</si>
  <si>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</si>
  <si>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</si>
  <si>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</si>
  <si>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</si>
  <si>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</si>
  <si>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</si>
  <si>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</si>
  <si>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</si>
  <si>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</si>
  <si>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</si>
  <si>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</si>
  <si>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</si>
  <si>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</si>
  <si>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</si>
  <si>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</si>
  <si>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</si>
  <si>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</si>
  <si>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</si>
  <si>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</si>
  <si>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</si>
  <si>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</si>
  <si>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</si>
  <si>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</si>
  <si>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</si>
  <si>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</si>
  <si>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</si>
  <si>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</si>
  <si>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</si>
  <si>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</si>
  <si>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</si>
  <si>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</si>
  <si>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</si>
  <si>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</si>
  <si>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</si>
  <si>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</si>
  <si>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</si>
  <si>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</si>
  <si>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</si>
  <si>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</si>
  <si>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</si>
  <si>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</si>
  <si>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</si>
  <si>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</si>
  <si>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</si>
  <si>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</si>
  <si>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</si>
  <si>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</si>
  <si>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</si>
  <si>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</si>
  <si>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</si>
  <si>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</si>
  <si>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</si>
  <si>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</si>
  <si>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</si>
  <si>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</si>
  <si>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</si>
  <si>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</si>
  <si>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</si>
  <si>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</si>
  <si>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</si>
  <si>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</si>
  <si>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</si>
  <si>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</si>
  <si>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</si>
  <si>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</si>
  <si>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</si>
  <si>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</si>
  <si>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</si>
  <si>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</si>
  <si>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</si>
  <si>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</si>
  <si>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</si>
  <si>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</si>
  <si>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</si>
  <si>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</si>
  <si>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</si>
  <si>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</si>
  <si>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</si>
  <si>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</si>
  <si>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</si>
  <si>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</si>
  <si>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</si>
  <si>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</si>
  <si>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</si>
  <si>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</si>
  <si>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</si>
  <si>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</si>
  <si>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</si>
  <si>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</si>
  <si>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</si>
  <si>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</si>
  <si>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</si>
  <si>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</si>
  <si>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</si>
  <si>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</si>
  <si>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</si>
  <si>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</si>
  <si>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</si>
  <si>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</si>
  <si>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</si>
  <si>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</si>
  <si>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</si>
  <si>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</si>
  <si>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</si>
  <si>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</si>
  <si>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</si>
  <si>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</si>
  <si>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</si>
  <si>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</si>
  <si>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</si>
  <si>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</si>
  <si>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</si>
  <si>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</si>
  <si>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</si>
  <si>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</si>
  <si>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</si>
  <si>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</si>
  <si>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</si>
  <si>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</si>
  <si>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</si>
  <si>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</si>
  <si>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</si>
  <si>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</si>
  <si>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</si>
  <si>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</si>
  <si>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</si>
  <si>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</si>
  <si>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</si>
  <si>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</si>
  <si>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</si>
  <si>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</si>
  <si>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</si>
  <si>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</si>
  <si>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</si>
  <si>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</si>
  <si>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</si>
  <si>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</si>
  <si>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</si>
  <si>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</si>
  <si>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</si>
  <si>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</si>
  <si>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</si>
  <si>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</si>
  <si>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</si>
  <si>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</si>
  <si>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</si>
  <si>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</si>
  <si>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</si>
  <si>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</si>
  <si>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</si>
  <si>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</si>
  <si>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</si>
  <si>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</si>
  <si>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</si>
  <si>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</si>
  <si>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</si>
  <si>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</si>
  <si>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</si>
  <si>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</si>
  <si>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</si>
  <si>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</si>
  <si>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</si>
  <si>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</si>
  <si>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</si>
  <si>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</si>
  <si>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</si>
  <si>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</si>
  <si>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</si>
  <si>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</si>
  <si>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</si>
  <si>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</si>
  <si>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</si>
  <si>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</si>
  <si>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</si>
  <si>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</si>
  <si>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</si>
  <si>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</si>
  <si>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</si>
  <si>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</si>
  <si>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</si>
  <si>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</si>
  <si>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</si>
  <si>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</si>
  <si>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</si>
  <si>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</si>
  <si>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</si>
  <si>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</si>
  <si>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</si>
  <si>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</si>
  <si>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</si>
  <si>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</si>
  <si>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</si>
  <si>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</si>
  <si>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</si>
  <si>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</si>
  <si>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</si>
  <si>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</si>
  <si>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</si>
  <si>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</si>
  <si>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</si>
  <si>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</si>
  <si>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</si>
  <si>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</si>
  <si>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</si>
  <si>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</si>
  <si>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</si>
  <si>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</si>
  <si>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</si>
  <si>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</si>
  <si>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</si>
  <si>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</si>
  <si>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</si>
  <si>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</si>
  <si>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</si>
  <si>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</si>
  <si>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</si>
  <si>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</si>
  <si>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</si>
  <si>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</si>
  <si>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</si>
  <si>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</si>
  <si>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</si>
  <si>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</si>
  <si>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</si>
  <si>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</si>
  <si>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</si>
  <si>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</si>
  <si>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</si>
  <si>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</si>
  <si>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</si>
  <si>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</si>
  <si>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</si>
  <si>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</si>
  <si>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</si>
  <si>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</si>
  <si>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</si>
  <si>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</si>
  <si>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</si>
  <si>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</si>
  <si>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</si>
  <si>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</si>
  <si>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</si>
  <si>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</si>
  <si>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</si>
  <si>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</si>
  <si>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</si>
  <si>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</si>
  <si>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</si>
  <si>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</si>
  <si>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</si>
  <si>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</si>
  <si>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</si>
  <si>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</si>
  <si>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</si>
  <si>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</si>
  <si>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</si>
  <si>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</si>
  <si>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</si>
  <si>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</si>
  <si>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</si>
  <si>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</si>
  <si>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</si>
  <si>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</si>
  <si>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</si>
  <si>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</si>
  <si>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</si>
  <si>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</si>
  <si>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</si>
  <si>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</si>
  <si>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</si>
  <si>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</si>
  <si>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</si>
  <si>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</si>
  <si>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</si>
  <si>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</si>
  <si>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</si>
  <si>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</si>
  <si>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</si>
  <si>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</si>
  <si>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</si>
  <si>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</si>
  <si>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</si>
  <si>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</si>
  <si>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</si>
  <si>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</si>
  <si>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</si>
  <si>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</si>
  <si>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</si>
  <si>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</si>
  <si>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</si>
  <si>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</si>
  <si>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</si>
  <si>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</si>
  <si>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</si>
  <si>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</si>
  <si>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</si>
  <si>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</si>
  <si>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</si>
  <si>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</si>
  <si>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</si>
  <si>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</si>
  <si>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</si>
  <si>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</si>
  <si>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</si>
  <si>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</si>
  <si>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</si>
  <si>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</si>
  <si>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</si>
  <si>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</si>
  <si>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</si>
  <si>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</si>
  <si>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</si>
  <si>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</si>
  <si>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</si>
  <si>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</si>
  <si>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</si>
  <si>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</si>
  <si>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</si>
  <si>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</si>
  <si>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</si>
  <si>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</si>
  <si>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</si>
  <si>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</si>
  <si>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</si>
  <si>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</si>
  <si>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</si>
  <si>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</si>
  <si>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</si>
  <si>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</si>
  <si>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</si>
  <si>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</si>
  <si>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</si>
  <si>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</si>
  <si>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</si>
  <si>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</si>
  <si>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</si>
  <si>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</si>
  <si>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</si>
  <si>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</si>
  <si>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</si>
  <si>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</si>
  <si>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</si>
  <si>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</si>
  <si>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</si>
  <si>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</si>
  <si>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</si>
  <si>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</si>
  <si>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</si>
  <si>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</si>
  <si>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</si>
  <si>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</si>
  <si>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</si>
  <si>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</si>
  <si>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</si>
  <si>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</si>
  <si>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</si>
  <si>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</si>
  <si>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</si>
  <si>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</si>
  <si>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</si>
  <si>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</si>
  <si>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</si>
  <si>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</si>
  <si>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</si>
  <si>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</si>
  <si>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</si>
  <si>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</si>
  <si>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</si>
  <si>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</si>
  <si>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</si>
  <si>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</si>
  <si>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</si>
  <si>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</si>
  <si>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</si>
  <si>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</si>
  <si>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</si>
  <si>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</si>
  <si>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</si>
  <si>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</si>
  <si>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</si>
  <si>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</si>
  <si>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</si>
  <si>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</si>
  <si>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</si>
  <si>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</si>
  <si>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</si>
  <si>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</si>
  <si>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</si>
  <si>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</si>
  <si>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</si>
  <si>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</si>
  <si>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</si>
  <si>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</si>
  <si>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</si>
  <si>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</si>
  <si>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</si>
  <si>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</si>
  <si>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</si>
  <si>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</si>
  <si>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</si>
  <si>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</si>
  <si>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</si>
  <si>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</si>
  <si>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</si>
  <si>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</si>
  <si>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</si>
  <si>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</si>
  <si>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</si>
  <si>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</si>
  <si>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</si>
  <si>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</si>
  <si>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</si>
  <si>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</si>
  <si>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</si>
  <si>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</si>
  <si>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</si>
  <si>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</si>
  <si>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</si>
  <si>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</si>
  <si>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</si>
  <si>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</si>
  <si>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</si>
  <si>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</si>
  <si>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</si>
  <si>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</si>
  <si>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</si>
  <si>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</si>
  <si>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</si>
  <si>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</si>
  <si>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</si>
  <si>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</si>
  <si>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</si>
  <si>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</si>
  <si>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</si>
  <si>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</si>
  <si>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</si>
  <si>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</si>
  <si>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</si>
  <si>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</si>
  <si>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</si>
  <si>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</si>
  <si>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</si>
  <si>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</si>
  <si>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</si>
  <si>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</si>
  <si>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</si>
  <si>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</si>
  <si>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</si>
  <si>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</si>
  <si>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</si>
  <si>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</si>
  <si>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</si>
  <si>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</si>
  <si>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</si>
  <si>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</si>
  <si>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</si>
  <si>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</si>
  <si>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</si>
  <si>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</si>
  <si>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</si>
  <si>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</si>
  <si>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</si>
  <si>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</si>
  <si>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</si>
  <si>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</si>
  <si>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</si>
  <si>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</si>
  <si>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</si>
  <si>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</si>
  <si>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</si>
  <si>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</si>
  <si>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</si>
  <si>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</si>
  <si>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</si>
  <si>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</si>
  <si>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</si>
  <si>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</si>
  <si>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</si>
  <si>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</si>
  <si>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</si>
  <si>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</si>
  <si>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</si>
  <si>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</si>
  <si>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</si>
  <si>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</si>
  <si>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</si>
  <si>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</si>
  <si>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</si>
  <si>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</si>
  <si>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</si>
  <si>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</si>
  <si>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</si>
  <si>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</si>
  <si>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</si>
  <si>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</si>
  <si>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</si>
  <si>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</si>
  <si>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</si>
  <si>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</si>
  <si>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</si>
  <si>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</si>
  <si>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</si>
  <si>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</si>
  <si>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</si>
  <si>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</si>
  <si>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</si>
  <si>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</si>
  <si>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</si>
  <si>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</si>
  <si>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</si>
  <si>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</si>
  <si>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</si>
  <si>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</si>
  <si>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</si>
  <si>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</si>
  <si>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</si>
  <si>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</si>
  <si>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</si>
  <si>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</si>
  <si>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</si>
  <si>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</si>
  <si>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</si>
  <si>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</si>
  <si>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</si>
  <si>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</si>
  <si>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</si>
  <si>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</si>
  <si>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</si>
  <si>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</si>
  <si>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</si>
  <si>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</si>
  <si>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</si>
  <si>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</si>
  <si>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</si>
  <si>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</si>
  <si>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</si>
  <si>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</si>
  <si>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</si>
  <si>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</si>
  <si>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</si>
  <si>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</si>
  <si>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</si>
  <si>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</si>
  <si>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</si>
  <si>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</si>
  <si>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</si>
  <si>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</si>
  <si>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</si>
  <si>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</si>
  <si>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</si>
  <si>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</si>
  <si>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</si>
  <si>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</si>
  <si>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</si>
  <si>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</si>
  <si>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</si>
  <si>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</si>
  <si>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</si>
  <si>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</si>
  <si>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</si>
  <si>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</si>
  <si>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</si>
  <si>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</si>
  <si>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</si>
  <si>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</si>
  <si>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</si>
  <si>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</si>
  <si>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</si>
  <si>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</si>
  <si>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</si>
  <si>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</si>
  <si>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</si>
  <si>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</si>
  <si>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</si>
  <si>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</si>
  <si>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</si>
  <si>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</si>
  <si>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</si>
  <si>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</si>
  <si>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</si>
  <si>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</si>
  <si>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</si>
  <si>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</si>
  <si>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</si>
  <si>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</si>
  <si>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</si>
  <si>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</si>
  <si>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</si>
  <si>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</si>
  <si>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</si>
  <si>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</si>
  <si>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</si>
  <si>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</si>
  <si>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</si>
  <si>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</si>
  <si>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</si>
  <si>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</si>
  <si>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</si>
  <si>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</si>
  <si>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</si>
  <si>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</si>
  <si>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</si>
  <si>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</si>
  <si>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</si>
  <si>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</si>
  <si>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</si>
  <si>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</si>
  <si>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</si>
  <si>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</si>
  <si>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</si>
  <si>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</si>
  <si>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</si>
  <si>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</si>
  <si>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</si>
  <si>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</si>
  <si>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</si>
  <si>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</si>
  <si>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</si>
  <si>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</si>
  <si>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</si>
  <si>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</si>
  <si>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</si>
  <si>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</si>
  <si>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</si>
  <si>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</si>
  <si>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</si>
  <si>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</si>
  <si>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</si>
  <si>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</si>
  <si>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</si>
  <si>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</si>
  <si>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</si>
  <si>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</si>
  <si>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</si>
  <si>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</si>
  <si>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</si>
  <si>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</si>
  <si>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</si>
  <si>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</si>
  <si>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</si>
  <si>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</si>
  <si>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</si>
  <si>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</si>
  <si>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</si>
  <si>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</si>
  <si>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</si>
  <si>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</si>
  <si>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</si>
  <si>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</si>
  <si>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</si>
  <si>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</si>
  <si>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</si>
  <si>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</si>
  <si>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</si>
  <si>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</si>
  <si>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</si>
  <si>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</si>
  <si>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</si>
  <si>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</si>
  <si>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</si>
  <si>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</si>
  <si>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</si>
  <si>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</si>
  <si>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</si>
  <si>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</si>
  <si>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</si>
  <si>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</si>
  <si>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</si>
  <si>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</si>
  <si>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</si>
  <si>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</si>
  <si>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</si>
  <si>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</si>
  <si>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</si>
  <si>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</si>
  <si>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</si>
  <si>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</si>
  <si>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</si>
  <si>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</si>
  <si>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</si>
  <si>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</si>
  <si>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</si>
  <si>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</si>
  <si>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</si>
  <si>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</si>
  <si>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</si>
  <si>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</si>
  <si>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</si>
  <si>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</si>
  <si>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</si>
  <si>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</si>
  <si>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</si>
  <si>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</si>
  <si>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</si>
  <si>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</si>
  <si>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</si>
  <si>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</si>
  <si>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</si>
  <si>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</si>
  <si>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</si>
  <si>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</si>
  <si>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</si>
  <si>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</si>
  <si>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</si>
  <si>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</si>
  <si>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</si>
  <si>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</si>
  <si>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</si>
  <si>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</si>
  <si>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</si>
  <si>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</si>
  <si>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</si>
  <si>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</si>
  <si>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</si>
  <si>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</si>
  <si>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</si>
  <si>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</si>
  <si>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</si>
  <si>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</si>
  <si>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</si>
  <si>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</si>
  <si>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</si>
  <si>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</si>
  <si>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</si>
  <si>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</si>
  <si>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</si>
  <si>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</si>
  <si>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</si>
  <si>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</si>
  <si>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</si>
  <si>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</si>
  <si>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</si>
  <si>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</si>
  <si>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</si>
  <si>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</si>
  <si>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</si>
  <si>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</si>
  <si>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</si>
  <si>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</si>
  <si>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</si>
  <si>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</si>
  <si>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</si>
  <si>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</si>
  <si>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</si>
  <si>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</si>
  <si>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</si>
  <si>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</si>
  <si>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</si>
  <si>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</si>
  <si>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</si>
  <si>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</si>
  <si>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</si>
  <si>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</si>
  <si>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</si>
  <si>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</si>
  <si>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</si>
  <si>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</si>
  <si>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</si>
  <si>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</si>
  <si>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</si>
  <si>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</si>
  <si>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</si>
  <si>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</si>
  <si>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</si>
  <si>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</si>
  <si>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</si>
  <si>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</si>
  <si>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</si>
  <si>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</si>
  <si>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</si>
  <si>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</si>
  <si>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</si>
  <si>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</si>
  <si>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</si>
  <si>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</si>
  <si>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</si>
  <si>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</si>
  <si>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</si>
  <si>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</si>
  <si>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</si>
  <si>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</si>
  <si>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</si>
  <si>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</si>
  <si>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</si>
  <si>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</si>
  <si>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</si>
  <si>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</si>
  <si>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</si>
  <si>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</si>
  <si>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</si>
  <si>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</si>
  <si>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</si>
  <si>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</si>
  <si>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</si>
  <si>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</si>
  <si>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</si>
  <si>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</si>
  <si>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</si>
  <si>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</si>
  <si>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</si>
  <si>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</si>
  <si>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</si>
  <si>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</si>
  <si>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</si>
  <si>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</si>
  <si>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</si>
  <si>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</si>
  <si>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</si>
  <si>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</si>
  <si>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</si>
  <si>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</si>
  <si>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</si>
  <si>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</si>
  <si>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</si>
  <si>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</si>
  <si>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</si>
  <si>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</si>
  <si>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</si>
  <si>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</si>
  <si>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</si>
  <si>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</si>
  <si>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</si>
  <si>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</si>
  <si>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</si>
  <si>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</si>
  <si>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</si>
  <si>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</si>
  <si>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</si>
  <si>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</si>
  <si>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</si>
  <si>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</si>
  <si>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</si>
  <si>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</si>
  <si>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</si>
  <si>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</si>
  <si>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</si>
  <si>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</si>
  <si>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</si>
  <si>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</si>
  <si>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</si>
  <si>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</si>
  <si>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</si>
  <si>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</si>
  <si>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</si>
  <si>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</si>
  <si>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</si>
  <si>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</si>
  <si>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</si>
  <si>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</si>
  <si>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</si>
  <si>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</si>
  <si>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</si>
  <si>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</si>
  <si>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</si>
  <si>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</si>
  <si>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</si>
  <si>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</si>
  <si>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</si>
  <si>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</si>
  <si>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</si>
  <si>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</si>
  <si>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</si>
  <si>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</si>
  <si>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</si>
  <si>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</si>
  <si>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</si>
  <si>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</si>
  <si>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</si>
  <si>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</si>
  <si>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</si>
  <si>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</si>
  <si>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</si>
  <si>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</si>
  <si>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</si>
  <si>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</si>
  <si>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</si>
  <si>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</si>
  <si>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</si>
  <si>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</si>
  <si>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</si>
  <si>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</si>
  <si>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</si>
  <si>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</si>
  <si>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</si>
  <si>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</si>
  <si>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</si>
  <si>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</si>
  <si>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</si>
  <si>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</si>
  <si>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</si>
  <si>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</si>
  <si>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</si>
  <si>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</si>
  <si>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</si>
  <si>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</si>
  <si>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</si>
  <si>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</si>
  <si>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</si>
  <si>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</si>
  <si>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</si>
  <si>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</si>
  <si>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</si>
  <si>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</si>
  <si>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</si>
  <si>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</si>
  <si>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</si>
  <si>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</si>
  <si>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</si>
  <si>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</si>
  <si>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</si>
  <si>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</si>
  <si>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</si>
  <si>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</si>
  <si>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</si>
  <si>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</si>
  <si>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</si>
  <si>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</si>
  <si>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</si>
  <si>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</si>
  <si>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</si>
  <si>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</si>
  <si>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</si>
  <si>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</si>
  <si>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</si>
  <si>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</si>
  <si>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</si>
  <si>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</si>
  <si>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</si>
  <si>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</si>
  <si>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</si>
  <si>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</si>
  <si>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</si>
  <si>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</si>
  <si>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</si>
  <si>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</si>
  <si>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</si>
  <si>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</si>
  <si>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</si>
  <si>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</si>
  <si>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</si>
  <si>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</si>
  <si>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</si>
  <si>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</si>
  <si>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</si>
  <si>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</si>
  <si>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</si>
  <si>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</si>
  <si>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</si>
  <si>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</si>
  <si>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</si>
  <si>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</si>
  <si>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</si>
  <si>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</si>
  <si>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</si>
  <si>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</si>
  <si>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</si>
  <si>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</si>
  <si>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</si>
  <si>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</si>
  <si>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</si>
  <si>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</si>
  <si>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</si>
  <si>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</si>
  <si>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</si>
  <si>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</si>
  <si>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</si>
  <si>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</si>
  <si>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</si>
  <si>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</si>
  <si>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</si>
  <si>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</si>
  <si>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</si>
  <si>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</si>
  <si>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</si>
  <si>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</si>
  <si>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</si>
  <si>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</si>
  <si>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</si>
  <si>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</si>
  <si>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</si>
  <si>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</si>
  <si>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</si>
  <si>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</si>
  <si>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</si>
  <si>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</si>
  <si>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</si>
  <si>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</si>
  <si>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</si>
  <si>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</si>
  <si>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</si>
  <si>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</si>
  <si>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</si>
  <si>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</si>
  <si>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</si>
  <si>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</si>
  <si>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</si>
  <si>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</si>
  <si>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</si>
  <si>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</si>
  <si>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</si>
  <si>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</si>
  <si>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</si>
  <si>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</si>
  <si>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</si>
  <si>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</si>
  <si>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</si>
  <si>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</si>
  <si>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</si>
  <si>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</si>
  <si>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</si>
  <si>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</si>
  <si>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</si>
  <si>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</si>
  <si>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</si>
  <si>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</si>
  <si>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</si>
  <si>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</si>
  <si>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</si>
  <si>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</si>
  <si>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</si>
  <si>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</si>
  <si>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</si>
  <si>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</si>
  <si>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</si>
  <si>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</si>
  <si>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</si>
  <si>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</si>
  <si>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</si>
  <si>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</si>
  <si>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</si>
  <si>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</si>
  <si>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</si>
  <si>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</si>
  <si>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</si>
  <si>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</si>
  <si>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</si>
  <si>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</si>
  <si>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</si>
  <si>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</si>
  <si>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</si>
  <si>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</si>
  <si>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</si>
  <si>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</si>
  <si>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</si>
  <si>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</si>
  <si>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</si>
  <si>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</si>
  <si>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</si>
  <si>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</si>
  <si>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</si>
  <si>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</si>
  <si>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</si>
  <si>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</si>
  <si>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</si>
  <si>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</si>
  <si>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</si>
  <si>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</si>
  <si>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</si>
  <si>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</si>
  <si>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</si>
  <si>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</si>
  <si>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</si>
  <si>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</si>
  <si>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</si>
  <si>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</si>
  <si>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</si>
  <si>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</si>
  <si>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</si>
  <si>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</si>
  <si>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</si>
  <si>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</si>
  <si>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</si>
  <si>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</si>
  <si>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</si>
  <si>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</si>
  <si>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</si>
  <si>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</si>
  <si>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</si>
  <si>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</si>
  <si>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</si>
  <si>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</si>
  <si>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</si>
  <si>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</si>
  <si>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</si>
  <si>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</si>
  <si>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</si>
  <si>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</si>
  <si>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</si>
  <si>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</si>
  <si>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</si>
  <si>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</si>
  <si>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</si>
  <si>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</si>
  <si>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</si>
  <si>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</si>
  <si>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</si>
  <si>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</si>
  <si>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</si>
  <si>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</si>
  <si>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</si>
  <si>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</si>
  <si>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</si>
  <si>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</si>
  <si>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</si>
  <si>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</si>
  <si>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</si>
  <si>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</si>
  <si>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</si>
  <si>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</si>
  <si>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</si>
  <si>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</si>
  <si>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</si>
  <si>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</si>
  <si>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</si>
  <si>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</si>
  <si>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</si>
  <si>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</si>
  <si>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</si>
  <si>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</si>
  <si>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</si>
  <si>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</si>
  <si>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</si>
  <si>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</si>
  <si>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</si>
  <si>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</si>
  <si>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</si>
  <si>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</si>
  <si>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</si>
  <si>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</si>
  <si>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</si>
  <si>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</si>
  <si>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</si>
  <si>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</si>
  <si>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</si>
  <si>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</si>
  <si>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</si>
  <si>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</si>
  <si>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</si>
  <si>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</si>
  <si>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</si>
  <si>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</si>
  <si>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</si>
  <si>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</si>
  <si>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</si>
  <si>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</si>
  <si>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</si>
  <si>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</si>
  <si>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</si>
  <si>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</si>
  <si>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</si>
  <si>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</si>
  <si>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</si>
  <si>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</si>
  <si>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</si>
  <si>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</si>
  <si>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</si>
  <si>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</si>
  <si>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</si>
  <si>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</si>
  <si>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</si>
  <si>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</si>
  <si>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</si>
  <si>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</si>
  <si>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</si>
  <si>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</si>
  <si>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</si>
  <si>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</si>
  <si>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</si>
  <si>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</si>
  <si>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</si>
  <si>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</si>
  <si>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</si>
  <si>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</si>
  <si>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</si>
  <si>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</si>
  <si>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</si>
  <si>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</si>
  <si>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</si>
  <si>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</si>
  <si>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</si>
  <si>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</si>
  <si>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</si>
  <si>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</si>
  <si>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</si>
  <si>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</si>
  <si>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</si>
  <si>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</si>
  <si>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</si>
  <si>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</si>
  <si>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</si>
  <si>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</si>
  <si>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</si>
  <si>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</si>
  <si>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</si>
  <si>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</si>
  <si>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</si>
  <si>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</si>
  <si>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</si>
  <si>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</si>
  <si>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</si>
  <si>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</si>
  <si>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</si>
  <si>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</si>
  <si>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</si>
  <si>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</si>
  <si>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</si>
  <si>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</si>
  <si>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</si>
  <si>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</si>
  <si>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</si>
  <si>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</si>
  <si>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</si>
  <si>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</si>
  <si>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</si>
  <si>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</si>
  <si>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</si>
  <si>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</si>
  <si>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</si>
  <si>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</si>
  <si>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</si>
  <si>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</si>
  <si>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</si>
  <si>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</si>
  <si>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</si>
  <si>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</si>
  <si>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</si>
  <si>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</si>
  <si>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</si>
  <si>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</si>
  <si>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</si>
  <si>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</si>
  <si>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</si>
  <si>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</si>
  <si>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</si>
  <si>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</si>
  <si>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</si>
  <si>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</si>
  <si>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</si>
  <si>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</si>
  <si>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</si>
  <si>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</si>
  <si>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</si>
  <si>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</si>
  <si>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</si>
  <si>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</si>
  <si>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</si>
  <si>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</si>
  <si>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</si>
  <si>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</si>
  <si>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</si>
  <si>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</si>
  <si>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</si>
  <si>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</si>
  <si>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</si>
  <si>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</si>
  <si>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</si>
  <si>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</si>
  <si>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</si>
  <si>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</si>
  <si>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</si>
  <si>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</si>
  <si>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</si>
  <si>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</si>
  <si>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</si>
  <si>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</si>
  <si>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</si>
  <si>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</si>
  <si>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</si>
  <si>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</si>
  <si>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</si>
  <si>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</si>
  <si>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</si>
  <si>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</si>
  <si>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</si>
  <si>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</si>
  <si>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</si>
  <si>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</si>
  <si>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</si>
  <si>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</si>
  <si>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</si>
  <si>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</si>
  <si>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</si>
  <si>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</si>
  <si>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</si>
  <si>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</si>
  <si>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</si>
  <si>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</si>
  <si>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</si>
  <si>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</si>
  <si>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</si>
  <si>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</si>
  <si>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</si>
  <si>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</si>
  <si>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</si>
  <si>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</si>
  <si>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</si>
  <si>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</si>
  <si>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</si>
  <si>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</si>
  <si>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</si>
  <si>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</si>
  <si>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</si>
  <si>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</si>
  <si>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</si>
  <si>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</si>
  <si>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</si>
  <si>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</si>
  <si>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</si>
  <si>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</si>
  <si>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</si>
  <si>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</si>
  <si>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</si>
  <si>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</si>
  <si>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</si>
  <si>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</si>
  <si>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</si>
  <si>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</si>
  <si>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</si>
  <si>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</si>
  <si>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</si>
  <si>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</si>
  <si>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</si>
  <si>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</si>
  <si>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</si>
  <si>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</si>
  <si>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</si>
  <si>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</si>
  <si>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</si>
  <si>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</si>
  <si>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</si>
  <si>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</si>
  <si>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</si>
  <si>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</si>
  <si>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</si>
  <si>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</si>
  <si>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</si>
  <si>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</si>
  <si>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</si>
  <si>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</si>
  <si>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</si>
  <si>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</si>
  <si>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</si>
  <si>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</si>
  <si>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</si>
  <si>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</si>
  <si>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</si>
  <si>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</si>
  <si>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</si>
  <si>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</si>
  <si>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</si>
  <si>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</si>
  <si>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</si>
  <si>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</si>
  <si>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</si>
  <si>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</si>
  <si>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</si>
  <si>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</si>
  <si>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</si>
  <si>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</si>
  <si>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</si>
  <si>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</si>
  <si>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</si>
  <si>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</si>
  <si>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</si>
  <si>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</si>
  <si>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</si>
  <si>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</si>
  <si>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</si>
  <si>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</si>
  <si>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</si>
  <si>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</si>
  <si>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</si>
  <si>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</si>
  <si>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</si>
  <si>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</si>
  <si>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</si>
  <si>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</si>
  <si>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</si>
  <si>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</si>
  <si>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</si>
  <si>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</si>
  <si>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</si>
  <si>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</si>
  <si>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</si>
  <si>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</si>
  <si>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</si>
  <si>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</si>
  <si>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</si>
  <si>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</si>
  <si>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</si>
  <si>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</si>
  <si>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</si>
  <si>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</si>
  <si>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</si>
  <si>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</si>
  <si>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</si>
  <si>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</si>
  <si>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</si>
  <si>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</si>
  <si>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</si>
  <si>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</si>
  <si>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</si>
  <si>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</si>
  <si>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</si>
  <si>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</si>
  <si>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</si>
  <si>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</si>
  <si>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</si>
  <si>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</si>
  <si>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</si>
  <si>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</si>
  <si>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</si>
  <si>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</si>
  <si>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</si>
  <si>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</si>
  <si>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</si>
  <si>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</si>
  <si>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</si>
  <si>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</si>
  <si>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</si>
  <si>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</si>
  <si>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</si>
  <si>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</si>
  <si>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</si>
  <si>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</si>
  <si>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</si>
  <si>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</si>
  <si>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</si>
  <si>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</si>
  <si>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</si>
  <si>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</si>
  <si>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</si>
  <si>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</si>
  <si>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</si>
  <si>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</si>
  <si>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</si>
  <si>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</si>
  <si>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</si>
  <si>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</si>
  <si>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</si>
  <si>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</si>
  <si>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</si>
  <si>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</si>
  <si>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</si>
  <si>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</si>
  <si>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</si>
  <si>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</si>
  <si>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</si>
  <si>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</si>
  <si>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</si>
  <si>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</si>
  <si>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</si>
  <si>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</si>
  <si>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</si>
  <si>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</si>
  <si>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</si>
  <si>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</si>
  <si>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</si>
  <si>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</si>
  <si>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</si>
  <si>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</si>
  <si>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</si>
  <si>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</si>
  <si>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</si>
  <si>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</si>
  <si>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</si>
  <si>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</si>
  <si>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</si>
  <si>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</si>
  <si>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</si>
  <si>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</si>
  <si>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</si>
  <si>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</si>
  <si>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</si>
  <si>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</si>
  <si>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</si>
  <si>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</si>
  <si>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</si>
  <si>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</si>
  <si>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</si>
  <si>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</si>
  <si>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</si>
  <si>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</si>
  <si>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</si>
  <si>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</si>
  <si>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</si>
  <si>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</si>
  <si>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</si>
  <si>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</si>
  <si>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</si>
  <si>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</si>
  <si>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</si>
  <si>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</si>
  <si>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</si>
  <si>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</si>
  <si>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</si>
  <si>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</si>
  <si>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</si>
  <si>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</si>
  <si>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</si>
  <si>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</si>
  <si>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</si>
  <si>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</si>
  <si>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</si>
  <si>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</si>
  <si>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</si>
  <si>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</si>
  <si>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</si>
  <si>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</si>
  <si>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</si>
  <si>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</si>
  <si>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</si>
  <si>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</si>
  <si>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</si>
  <si>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</si>
  <si>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</si>
  <si>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</si>
  <si>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</si>
  <si>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</si>
  <si>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</si>
  <si>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</si>
  <si>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</si>
  <si>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</si>
  <si>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</si>
  <si>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</si>
  <si>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</si>
  <si>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</si>
  <si>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</si>
  <si>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</si>
  <si>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</si>
  <si>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</si>
  <si>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</si>
  <si>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</si>
  <si>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</si>
  <si>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</si>
  <si>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</si>
  <si>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</si>
  <si>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</si>
  <si>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</si>
  <si>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</si>
  <si>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</si>
  <si>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</si>
  <si>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</si>
  <si>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</si>
  <si>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</si>
  <si>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</si>
  <si>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</si>
  <si>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</si>
  <si>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</si>
  <si>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</si>
  <si>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</si>
  <si>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</si>
  <si>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</si>
  <si>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</si>
  <si>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</si>
  <si>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</si>
  <si>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</si>
  <si>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</si>
  <si>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</si>
  <si>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</si>
  <si>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</si>
  <si>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</si>
  <si>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</si>
  <si>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</si>
  <si>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</si>
  <si>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</si>
  <si>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</si>
  <si>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</si>
  <si>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</si>
  <si>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</si>
  <si>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</si>
  <si>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</si>
  <si>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</si>
  <si>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</si>
  <si>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</si>
  <si>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</si>
  <si>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</si>
  <si>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</si>
  <si>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</si>
  <si>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</si>
  <si>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</si>
  <si>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</si>
  <si>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</si>
  <si>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</si>
  <si>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</si>
  <si>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</si>
  <si>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</si>
  <si>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</si>
  <si>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</si>
  <si>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</si>
  <si>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</si>
  <si>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</si>
  <si>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</si>
  <si>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</si>
  <si>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</si>
  <si>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</si>
  <si>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</si>
  <si>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</si>
  <si>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</si>
  <si>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</si>
  <si>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</si>
  <si>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</si>
  <si>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</si>
  <si>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</si>
  <si>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</si>
  <si>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</si>
  <si>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</si>
  <si>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</si>
  <si>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</si>
  <si>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</si>
  <si>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</si>
  <si>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</si>
  <si>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</si>
  <si>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</si>
  <si>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</si>
  <si>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</si>
  <si>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</si>
  <si>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</si>
  <si>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</si>
  <si>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</si>
  <si>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</si>
  <si>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</si>
  <si>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</si>
  <si>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</si>
  <si>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</si>
  <si>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</si>
  <si>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</si>
  <si>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</si>
  <si>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</si>
  <si>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</si>
  <si>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</si>
  <si>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</si>
  <si>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</si>
  <si>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</si>
  <si>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</si>
  <si>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</si>
  <si>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</si>
  <si>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</si>
  <si>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</si>
  <si>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</si>
  <si>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</si>
  <si>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</si>
  <si>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</si>
  <si>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</si>
  <si>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</si>
  <si>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</si>
  <si>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</si>
  <si>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</si>
  <si>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</si>
  <si>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</si>
  <si>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</si>
  <si>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</si>
  <si>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</si>
  <si>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</si>
  <si>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</si>
  <si>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</si>
  <si>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</si>
  <si>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</si>
  <si>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</si>
  <si>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</si>
  <si>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</si>
  <si>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</si>
  <si>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</si>
  <si>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</si>
  <si>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</si>
  <si>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</si>
  <si>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</si>
  <si>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</si>
  <si>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</si>
  <si>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</si>
  <si>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</si>
  <si>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</si>
  <si>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</si>
  <si>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</si>
  <si>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</si>
  <si>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</si>
  <si>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</si>
  <si>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</si>
  <si>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</si>
  <si>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</si>
  <si>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</si>
  <si>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</si>
  <si>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</si>
  <si>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</si>
  <si>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</si>
  <si>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</si>
  <si>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</si>
  <si>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</si>
  <si>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</si>
  <si>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</si>
  <si>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</si>
  <si>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</si>
  <si>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</si>
  <si>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</si>
  <si>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</si>
  <si>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</si>
  <si>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</si>
  <si>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</si>
  <si>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</si>
  <si>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</si>
  <si>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</si>
  <si>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</si>
  <si>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</si>
  <si>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</si>
  <si>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</si>
  <si>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</si>
  <si>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</si>
  <si>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</si>
  <si>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</si>
  <si>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</si>
  <si>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</si>
  <si>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</si>
  <si>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</si>
  <si>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</si>
  <si>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</si>
  <si>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</si>
  <si>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</si>
  <si>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</si>
  <si>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</si>
  <si>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</si>
  <si>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</si>
  <si>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</si>
  <si>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</si>
  <si>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</si>
  <si>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</si>
  <si>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</si>
  <si>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</si>
  <si>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</si>
  <si>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</si>
  <si>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</si>
  <si>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</si>
  <si>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</si>
  <si>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</si>
  <si>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</si>
  <si>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</si>
  <si>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</si>
  <si>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</si>
  <si>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</si>
  <si>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</si>
  <si>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</si>
  <si>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</si>
  <si>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</si>
  <si>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</si>
  <si>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</si>
  <si>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</si>
  <si>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</si>
  <si>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</si>
  <si>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</si>
  <si>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</si>
  <si>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</si>
  <si>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</si>
  <si>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</si>
  <si>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</si>
  <si>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</si>
  <si>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</si>
  <si>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</si>
  <si>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</si>
  <si>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</si>
  <si>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</si>
  <si>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</si>
  <si>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</si>
  <si>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</si>
  <si>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</si>
  <si>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</si>
  <si>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</si>
  <si>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</si>
  <si>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</si>
  <si>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</si>
  <si>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</si>
  <si>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</si>
  <si>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</si>
  <si>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</si>
  <si>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</si>
  <si>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</si>
  <si>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</si>
  <si>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</si>
  <si>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</si>
  <si>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</si>
  <si>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</si>
  <si>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</si>
  <si>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</si>
  <si>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</si>
  <si>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</si>
  <si>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</si>
  <si>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</si>
  <si>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</si>
  <si>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</si>
  <si>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</si>
  <si>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</si>
  <si>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</si>
  <si>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</si>
  <si>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</si>
  <si>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</si>
  <si>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</si>
  <si>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</si>
  <si>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</si>
  <si>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</si>
  <si>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</si>
  <si>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</si>
  <si>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</si>
  <si>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</si>
  <si>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</si>
  <si>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</si>
  <si>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</si>
  <si>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</si>
  <si>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</si>
  <si>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</si>
  <si>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</si>
  <si>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</si>
  <si>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</si>
  <si>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</si>
  <si>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</si>
  <si>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</si>
  <si>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</si>
  <si>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</si>
  <si>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</si>
  <si>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</si>
  <si>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</si>
  <si>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</si>
  <si>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</si>
  <si>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</si>
  <si>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</si>
  <si>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</si>
  <si>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</si>
  <si>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</si>
  <si>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</si>
  <si>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</si>
  <si>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</si>
  <si>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</si>
  <si>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</si>
  <si>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</si>
  <si>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</si>
  <si>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</si>
  <si>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</si>
  <si>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</si>
  <si>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</si>
  <si>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</si>
  <si>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</si>
  <si>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</si>
  <si>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</si>
  <si>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</si>
  <si>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</si>
  <si>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</si>
  <si>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</si>
  <si>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</si>
  <si>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</si>
  <si>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</si>
  <si>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</si>
  <si>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</si>
  <si>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</si>
  <si>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</si>
  <si>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</si>
  <si>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</si>
  <si>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</si>
  <si>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</si>
  <si>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</si>
  <si>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</si>
  <si>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</si>
  <si>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</si>
  <si>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</si>
  <si>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</si>
  <si>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</si>
  <si>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</si>
  <si>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</si>
  <si>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</si>
  <si>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</si>
  <si>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</si>
  <si>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</si>
  <si>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</si>
  <si>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</si>
  <si>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</si>
  <si>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</si>
  <si>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</si>
  <si>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</si>
  <si>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</si>
  <si>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</si>
  <si>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</si>
  <si>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</si>
  <si>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</si>
  <si>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</si>
  <si>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</si>
  <si>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</si>
  <si>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</si>
  <si>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</si>
  <si>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</si>
  <si>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</si>
  <si>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</si>
  <si>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</si>
  <si>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</si>
  <si>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</si>
  <si>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</si>
  <si>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</si>
  <si>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</si>
  <si>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</si>
  <si>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</si>
  <si>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</si>
  <si>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</si>
  <si>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</si>
  <si>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</si>
  <si>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</si>
  <si>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</si>
  <si>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</si>
  <si>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</si>
  <si>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</si>
  <si>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</si>
  <si>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</si>
  <si>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</si>
  <si>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</si>
  <si>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</si>
  <si>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</si>
  <si>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</si>
  <si>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</si>
  <si>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</si>
  <si>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</si>
  <si>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</si>
  <si>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</si>
  <si>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</si>
  <si>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</si>
  <si>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</si>
  <si>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</si>
  <si>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</si>
  <si>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</si>
  <si>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</si>
  <si>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</si>
  <si>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</si>
  <si>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</si>
  <si>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</si>
  <si>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</si>
  <si>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</si>
  <si>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</si>
  <si>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</si>
  <si>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</si>
  <si>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</si>
  <si>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</si>
  <si>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</si>
  <si>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</si>
  <si>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</si>
  <si>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</si>
  <si>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</si>
  <si>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</si>
  <si>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</si>
  <si>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</si>
  <si>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</si>
  <si>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</si>
  <si>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</si>
  <si>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</si>
  <si>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</si>
  <si>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</si>
  <si>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</si>
  <si>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</si>
  <si>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</si>
  <si>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</si>
  <si>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</si>
  <si>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</si>
  <si>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</si>
  <si>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</si>
  <si>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</si>
  <si>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</si>
  <si>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</si>
  <si>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</si>
  <si>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</si>
  <si>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</si>
  <si>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</si>
  <si>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</si>
  <si>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</si>
  <si>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</si>
  <si>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</si>
  <si>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</si>
  <si>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</si>
  <si>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</si>
  <si>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</si>
  <si>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</si>
  <si>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</si>
  <si>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</si>
  <si>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</si>
  <si>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</si>
  <si>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</si>
  <si>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</si>
  <si>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</si>
  <si>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</si>
  <si>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</si>
  <si>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</si>
  <si>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</si>
  <si>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</si>
  <si>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</si>
  <si>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</si>
  <si>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</si>
  <si>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</si>
  <si>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</si>
  <si>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</si>
  <si>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</si>
  <si>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</si>
  <si>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</si>
  <si>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</si>
  <si>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</si>
  <si>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</si>
  <si>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</si>
  <si>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</si>
  <si>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</si>
  <si>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</si>
  <si>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</si>
  <si>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</si>
  <si>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</si>
  <si>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</si>
  <si>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</si>
  <si>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</si>
  <si>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</si>
  <si>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</si>
  <si>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</si>
  <si>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</si>
  <si>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</si>
  <si>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</si>
  <si>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</si>
  <si>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</si>
  <si>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</si>
  <si>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</si>
  <si>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</si>
  <si>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</si>
  <si>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</si>
  <si>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</si>
  <si>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</si>
  <si>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</si>
  <si>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</si>
  <si>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</si>
  <si>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</si>
  <si>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</si>
  <si>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</si>
  <si>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</si>
  <si>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</si>
  <si>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</si>
  <si>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</si>
  <si>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</si>
  <si>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</si>
  <si>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</si>
  <si>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</si>
  <si>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</si>
  <si>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</si>
  <si>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</si>
  <si>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</si>
  <si>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</si>
  <si>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</si>
  <si>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</si>
  <si>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</si>
  <si>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</si>
  <si>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</si>
  <si>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</si>
  <si>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</si>
  <si>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</si>
  <si>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</si>
  <si>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</si>
  <si>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</si>
  <si>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</si>
  <si>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</si>
  <si>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</si>
  <si>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</si>
  <si>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</si>
  <si>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</si>
  <si>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</si>
  <si>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</si>
  <si>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</si>
  <si>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</si>
  <si>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</si>
  <si>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</si>
  <si>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</si>
  <si>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</si>
  <si>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</si>
  <si>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</si>
  <si>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</si>
  <si>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</si>
  <si>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</si>
  <si>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</si>
  <si>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</si>
  <si>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</si>
  <si>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</si>
  <si>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</si>
  <si>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</si>
  <si>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</si>
  <si>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</si>
  <si>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</si>
  <si>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</si>
  <si>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</si>
  <si>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</si>
  <si>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</si>
  <si>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</si>
  <si>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</si>
  <si>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</si>
  <si>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</si>
  <si>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</si>
  <si>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</si>
  <si>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</si>
  <si>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</si>
  <si>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</si>
  <si>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</si>
  <si>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</si>
  <si>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</si>
  <si>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</si>
  <si>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</si>
  <si>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</si>
  <si>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</si>
  <si>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</si>
  <si>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</si>
  <si>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</si>
  <si>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</si>
  <si>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</si>
  <si>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</si>
  <si>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</si>
  <si>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</si>
  <si>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</si>
  <si>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</si>
  <si>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</si>
  <si>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</si>
  <si>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</si>
  <si>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</si>
  <si>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</si>
  <si>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</si>
  <si>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</si>
  <si>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</si>
  <si>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</si>
  <si>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</si>
  <si>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</si>
  <si>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</si>
  <si>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</si>
  <si>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</si>
  <si>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</si>
  <si>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</si>
  <si>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</si>
  <si>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</si>
  <si>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</si>
  <si>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</si>
  <si>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</si>
  <si>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</si>
  <si>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</si>
  <si>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</si>
  <si>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</si>
  <si>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</si>
  <si>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</si>
  <si>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</si>
  <si>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</si>
  <si>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</si>
  <si>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</si>
  <si>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</si>
  <si>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</si>
  <si>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</si>
  <si>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</si>
  <si>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</si>
  <si>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</si>
  <si>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</si>
  <si>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</si>
  <si>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</si>
  <si>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</si>
  <si>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</si>
  <si>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</si>
  <si>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</si>
  <si>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</si>
  <si>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</si>
  <si>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</si>
  <si>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</si>
  <si>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</si>
  <si>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</si>
  <si>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</si>
  <si>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</si>
  <si>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</si>
  <si>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</si>
  <si>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</si>
  <si>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</si>
  <si>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</si>
  <si>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</si>
  <si>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</si>
  <si>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</si>
  <si>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</si>
  <si>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</si>
  <si>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</si>
  <si>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</si>
  <si>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</si>
  <si>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</si>
  <si>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</si>
  <si>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</si>
  <si>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</si>
  <si>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</si>
  <si>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</si>
  <si>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</si>
  <si>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</si>
  <si>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</si>
  <si>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</si>
  <si>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</si>
  <si>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</si>
  <si>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</si>
  <si>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</si>
  <si>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</si>
  <si>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</si>
  <si>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</si>
  <si>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</si>
  <si>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</si>
  <si>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</si>
  <si>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</si>
  <si>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</si>
  <si>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</si>
  <si>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</si>
  <si>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</si>
  <si>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</si>
  <si>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</si>
  <si>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</si>
  <si>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</si>
  <si>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</si>
  <si>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</si>
  <si>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</si>
  <si>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</si>
  <si>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</si>
  <si>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</si>
  <si>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</si>
  <si>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</si>
  <si>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</si>
  <si>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</si>
  <si>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</si>
  <si>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</si>
  <si>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</si>
  <si>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</si>
  <si>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</si>
  <si>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</si>
  <si>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</si>
  <si>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</si>
  <si>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</si>
  <si>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</si>
  <si>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</si>
  <si>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</si>
  <si>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</si>
  <si>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</si>
  <si>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</si>
  <si>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</si>
  <si>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</si>
  <si>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</si>
  <si>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</si>
  <si>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</si>
  <si>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</si>
  <si>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</si>
  <si>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</si>
  <si>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</si>
  <si>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</si>
  <si>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</si>
  <si>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</si>
  <si>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</si>
  <si>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</si>
  <si>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</si>
  <si>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</si>
  <si>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</si>
  <si>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</si>
  <si>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</si>
  <si>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</si>
  <si>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</si>
  <si>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</si>
  <si>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</si>
  <si>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</si>
  <si>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</si>
  <si>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</si>
  <si>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</si>
  <si>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</si>
  <si>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</si>
  <si>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</si>
  <si>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</si>
  <si>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</si>
  <si>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</si>
  <si>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</si>
  <si>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</si>
  <si>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</si>
  <si>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</si>
  <si>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</si>
  <si>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</si>
  <si>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</si>
  <si>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</si>
  <si>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</si>
  <si>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</si>
  <si>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</si>
  <si>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</si>
  <si>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</si>
  <si>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</si>
  <si>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</si>
  <si>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</si>
  <si>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</si>
  <si>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</si>
  <si>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</si>
  <si>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</si>
  <si>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</si>
  <si>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</si>
  <si>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</si>
  <si>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</si>
  <si>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</si>
  <si>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</si>
  <si>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</si>
  <si>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</si>
  <si>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</si>
  <si>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</si>
  <si>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</si>
  <si>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</si>
  <si>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</si>
  <si>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</si>
  <si>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</si>
  <si>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</si>
  <si>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</si>
  <si>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</si>
  <si>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</si>
  <si>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</si>
  <si>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</si>
  <si>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</si>
  <si>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</si>
  <si>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</si>
  <si>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</si>
  <si>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</si>
  <si>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</si>
  <si>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</si>
  <si>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</si>
  <si>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</si>
  <si>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</si>
  <si>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</si>
  <si>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</si>
  <si>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</si>
  <si>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</si>
  <si>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</si>
  <si>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</si>
  <si>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</si>
  <si>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</si>
  <si>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</si>
  <si>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</si>
  <si>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</si>
  <si>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</si>
  <si>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</si>
  <si>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</si>
  <si>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</si>
  <si>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</si>
  <si>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</si>
  <si>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</si>
  <si>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</si>
  <si>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</si>
  <si>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</si>
  <si>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</si>
  <si>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</si>
  <si>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</si>
  <si>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</si>
  <si>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</si>
  <si>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</si>
  <si>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</si>
  <si>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</si>
  <si>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</si>
  <si>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</si>
  <si>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</si>
  <si>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</si>
  <si>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</si>
  <si>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</si>
  <si>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</si>
  <si>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</si>
  <si>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</si>
  <si>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</si>
  <si>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</si>
  <si>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</si>
  <si>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</si>
  <si>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</si>
  <si>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</si>
  <si>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</si>
  <si>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</si>
  <si>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</si>
  <si>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</si>
  <si>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</si>
  <si>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</si>
  <si>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</si>
  <si>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</si>
  <si>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</si>
  <si>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</si>
  <si>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</si>
  <si>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</si>
  <si>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</si>
  <si>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</si>
  <si>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</si>
  <si>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</si>
  <si>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</si>
  <si>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</si>
  <si>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</si>
  <si>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</si>
  <si>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</si>
  <si>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</si>
  <si>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</si>
  <si>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</si>
  <si>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</si>
  <si>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</si>
  <si>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</si>
  <si>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</si>
  <si>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</si>
  <si>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</si>
  <si>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</si>
  <si>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</si>
  <si>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</si>
  <si>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</si>
  <si>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</si>
  <si>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</si>
  <si>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</si>
  <si>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</si>
  <si>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</si>
  <si>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</si>
  <si>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</si>
  <si>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</si>
  <si>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</si>
  <si>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</si>
  <si>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</si>
  <si>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</si>
  <si>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</si>
  <si>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</si>
  <si>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</si>
  <si>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</si>
  <si>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</si>
  <si>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</si>
  <si>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</si>
  <si>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</si>
  <si>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</si>
  <si>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</si>
  <si>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</si>
  <si>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</si>
  <si>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</si>
  <si>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</si>
  <si>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</si>
  <si>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</si>
  <si>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</si>
  <si>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</si>
  <si>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</si>
  <si>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</si>
  <si>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</si>
  <si>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</si>
  <si>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</si>
  <si>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</si>
  <si>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</si>
  <si>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</si>
  <si>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</si>
  <si>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</si>
  <si>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</si>
  <si>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</si>
  <si>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</si>
  <si>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</si>
  <si>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</si>
  <si>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</si>
  <si>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</si>
  <si>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</si>
  <si>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</si>
  <si>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</si>
  <si>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</si>
  <si>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</si>
  <si>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</si>
  <si>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</si>
  <si>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</si>
  <si>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</si>
  <si>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</si>
  <si>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</si>
  <si>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</si>
  <si>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</si>
  <si>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</si>
  <si>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</si>
  <si>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</si>
  <si>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</si>
  <si>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</si>
  <si>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</si>
  <si>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</si>
  <si>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</si>
  <si>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</si>
  <si>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</si>
  <si>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</si>
  <si>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</si>
  <si>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</si>
  <si>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</si>
  <si>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</si>
  <si>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</si>
  <si>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</si>
  <si>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</si>
  <si>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</si>
  <si>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</si>
  <si>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</si>
  <si>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</si>
  <si>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</si>
  <si>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</si>
  <si>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</si>
  <si>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</si>
  <si>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</si>
  <si>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</si>
  <si>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</si>
  <si>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</si>
  <si>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</si>
  <si>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</si>
  <si>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</si>
  <si>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</si>
  <si>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</si>
  <si>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</si>
  <si>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</si>
  <si>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</si>
  <si>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</si>
  <si>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</si>
  <si>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</si>
  <si>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</si>
  <si>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</si>
  <si>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</si>
  <si>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</si>
  <si>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</si>
  <si>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</si>
  <si>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</si>
  <si>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</si>
  <si>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</si>
  <si>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</si>
  <si>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</si>
  <si>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</si>
  <si>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</si>
  <si>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</si>
  <si>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</si>
  <si>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</si>
  <si>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</si>
  <si>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</si>
  <si>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</si>
  <si>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</si>
  <si>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</si>
  <si>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</si>
  <si>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</si>
  <si>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</si>
  <si>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</si>
  <si>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</si>
  <si>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</si>
  <si>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</si>
  <si>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</si>
  <si>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</si>
  <si>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</si>
  <si>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</si>
  <si>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</si>
  <si>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</si>
  <si>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</si>
  <si>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</si>
  <si>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</si>
  <si>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</si>
  <si>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</si>
  <si>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</si>
  <si>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</si>
  <si>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</si>
  <si>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</si>
  <si>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</si>
  <si>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</si>
  <si>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</si>
  <si>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</si>
  <si>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</si>
  <si>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</si>
  <si>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</si>
  <si>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</si>
  <si>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</si>
  <si>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</si>
  <si>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</si>
  <si>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</si>
  <si>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</si>
  <si>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</si>
  <si>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</si>
  <si>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</si>
  <si>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</si>
  <si>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</si>
  <si>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</si>
  <si>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</si>
  <si>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</si>
  <si>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</si>
  <si>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</si>
  <si>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</si>
  <si>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</si>
  <si>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</si>
  <si>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</si>
  <si>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</si>
  <si>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</si>
  <si>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</si>
  <si>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</si>
  <si>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</si>
  <si>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</si>
  <si>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</si>
  <si>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</si>
  <si>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</si>
  <si>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</si>
  <si>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</si>
  <si>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</si>
  <si>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</si>
  <si>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</si>
  <si>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</si>
  <si>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</si>
  <si>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</si>
  <si>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</si>
  <si>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</si>
  <si>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</si>
  <si>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</si>
  <si>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</si>
  <si>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</si>
  <si>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</si>
  <si>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</si>
  <si>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</si>
  <si>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</si>
  <si>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</si>
  <si>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</si>
  <si>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</si>
  <si>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</si>
  <si>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</si>
  <si>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</si>
  <si>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</si>
  <si>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</si>
  <si>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</si>
  <si>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</si>
  <si>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</si>
  <si>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</si>
  <si>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</si>
  <si>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</si>
  <si>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</si>
  <si>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</si>
  <si>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</si>
  <si>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</si>
  <si>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</si>
  <si>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</si>
  <si>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</si>
  <si>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</si>
  <si>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</si>
  <si>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</si>
  <si>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</si>
  <si>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</si>
  <si>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</si>
  <si>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</si>
  <si>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</si>
  <si>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</si>
  <si>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</si>
  <si>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</si>
  <si>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</si>
  <si>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</si>
  <si>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</si>
  <si>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</si>
  <si>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</si>
  <si>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</si>
  <si>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</si>
  <si>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</si>
  <si>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</si>
  <si>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</si>
  <si>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</si>
  <si>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</si>
  <si>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</si>
  <si>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</si>
  <si>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</si>
  <si>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</si>
  <si>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</si>
  <si>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</si>
  <si>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</si>
  <si>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</si>
  <si>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</si>
  <si>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</si>
  <si>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</si>
  <si>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</si>
  <si>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</si>
  <si>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</si>
  <si>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</si>
  <si>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</si>
  <si>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</si>
  <si>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</si>
  <si>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</si>
  <si>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</si>
  <si>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</si>
  <si>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</si>
  <si>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</si>
  <si>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</si>
  <si>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</si>
  <si>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</si>
  <si>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</si>
  <si>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</si>
  <si>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</si>
  <si>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</si>
  <si>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</si>
  <si>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</si>
  <si>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</si>
  <si>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</si>
  <si>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</si>
  <si>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</si>
  <si>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</si>
  <si>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</si>
  <si>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</si>
  <si>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</si>
  <si>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</si>
  <si>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</si>
  <si>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</si>
  <si>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</si>
  <si>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</si>
  <si>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</si>
  <si>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</si>
  <si>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</si>
  <si>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</si>
  <si>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</si>
  <si>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</si>
  <si>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</si>
  <si>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</si>
  <si>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</si>
  <si>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</si>
  <si>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</si>
  <si>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</si>
  <si>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</si>
  <si>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</si>
  <si>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</si>
  <si>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</si>
  <si>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</si>
  <si>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</si>
  <si>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</si>
  <si>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</si>
  <si>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</si>
  <si>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</si>
  <si>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</si>
  <si>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</si>
  <si>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</si>
  <si>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</si>
  <si>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</si>
  <si>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</si>
  <si>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</si>
  <si>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</si>
  <si>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</si>
  <si>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</si>
  <si>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</si>
  <si>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</si>
  <si>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</si>
  <si>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</si>
  <si>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</si>
  <si>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</si>
  <si>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</si>
  <si>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</si>
  <si>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</si>
  <si>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</si>
  <si>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</si>
  <si>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</si>
  <si>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</si>
  <si>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</si>
  <si>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</si>
  <si>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</si>
  <si>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</si>
  <si>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</si>
  <si>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</si>
  <si>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</si>
  <si>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</si>
  <si>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</si>
  <si>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</si>
  <si>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</si>
  <si>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</si>
  <si>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</si>
  <si>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</si>
  <si>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</si>
  <si>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</si>
  <si>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</si>
  <si>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</si>
  <si>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</si>
  <si>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</si>
  <si>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</si>
  <si>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</si>
  <si>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</si>
  <si>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</si>
  <si>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</si>
  <si>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</si>
  <si>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</si>
  <si>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</si>
  <si>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</si>
  <si>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</si>
  <si>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</si>
  <si>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</si>
  <si>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</si>
  <si>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</si>
  <si>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</si>
  <si>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</si>
  <si>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</si>
  <si>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</si>
  <si>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</si>
  <si>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</si>
  <si>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</si>
  <si>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</si>
  <si>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</si>
  <si>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</si>
  <si>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</si>
  <si>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</si>
  <si>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</si>
  <si>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</si>
  <si>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</si>
  <si>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</si>
  <si>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</si>
  <si>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</si>
  <si>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</si>
  <si>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</si>
  <si>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</si>
  <si>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</si>
  <si>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</si>
  <si>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</si>
  <si>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</si>
  <si>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</si>
  <si>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</si>
  <si>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</si>
  <si>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</si>
  <si>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</si>
  <si>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</si>
  <si>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</si>
  <si>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</si>
  <si>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</si>
  <si>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</si>
  <si>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</si>
  <si>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</si>
  <si>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</si>
  <si>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</si>
  <si>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</si>
  <si>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</si>
  <si>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</si>
  <si>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</si>
  <si>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</si>
  <si>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</si>
  <si>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</si>
  <si>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</si>
  <si>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</si>
  <si>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</si>
  <si>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</si>
  <si>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</si>
  <si>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</si>
  <si>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</si>
  <si>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</si>
  <si>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</si>
  <si>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</si>
  <si>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</si>
  <si>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</si>
  <si>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</si>
  <si>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</si>
  <si>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</si>
  <si>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</si>
  <si>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</si>
  <si>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</si>
  <si>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</si>
  <si>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</si>
  <si>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</si>
  <si>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</si>
  <si>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</si>
  <si>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</si>
  <si>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</si>
  <si>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</si>
  <si>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</si>
  <si>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</si>
  <si>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</si>
  <si>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</si>
  <si>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</si>
  <si>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</si>
  <si>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</si>
  <si>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</si>
  <si>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</si>
  <si>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</si>
  <si>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</si>
  <si>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</si>
  <si>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</si>
  <si>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</si>
  <si>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</si>
  <si>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</si>
  <si>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</si>
  <si>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</si>
  <si>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</si>
  <si>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</si>
  <si>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</si>
  <si>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</si>
  <si>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</si>
  <si>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</si>
  <si>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</si>
  <si>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</si>
  <si>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</si>
  <si>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</si>
  <si>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</si>
  <si>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</si>
  <si>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</si>
  <si>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</si>
  <si>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</si>
  <si>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</si>
  <si>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</si>
  <si>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</si>
  <si>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</si>
  <si>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</si>
  <si>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</si>
  <si>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</si>
  <si>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</si>
  <si>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</si>
  <si>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</si>
  <si>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</si>
  <si>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</si>
  <si>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</si>
  <si>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</si>
  <si>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</si>
  <si>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</si>
  <si>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</si>
  <si>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</si>
  <si>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</si>
  <si>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</si>
  <si>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</si>
  <si>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</si>
  <si>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</si>
  <si>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</si>
  <si>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</si>
  <si>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</si>
  <si>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</si>
  <si>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</si>
  <si>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</si>
  <si>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</si>
  <si>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</si>
  <si>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</si>
  <si>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</si>
  <si>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</si>
  <si>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</si>
  <si>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</si>
  <si>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</si>
  <si>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</si>
  <si>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</si>
  <si>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</si>
  <si>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</si>
  <si>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</si>
  <si>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</si>
  <si>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</si>
  <si>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</si>
  <si>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</si>
  <si>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</si>
  <si>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</si>
  <si>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</si>
  <si>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</si>
  <si>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</si>
  <si>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</si>
  <si>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</si>
  <si>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</si>
  <si>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</si>
  <si>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</si>
  <si>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</si>
  <si>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</si>
  <si>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</si>
  <si>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</si>
  <si>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</si>
  <si>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</si>
  <si>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</si>
  <si>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</si>
  <si>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</si>
  <si>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</si>
  <si>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</si>
  <si>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</si>
  <si>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</si>
  <si>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</si>
  <si>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</si>
  <si>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</si>
  <si>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</si>
  <si>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</si>
  <si>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</si>
  <si>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</si>
  <si>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</si>
  <si>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</si>
  <si>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</si>
  <si>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</si>
  <si>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</si>
  <si>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</si>
  <si>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</si>
  <si>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</si>
  <si>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</si>
  <si>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</si>
  <si>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</si>
  <si>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</si>
  <si>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</si>
  <si>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</si>
  <si>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</si>
  <si>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</si>
  <si>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</si>
  <si>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</si>
  <si>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</si>
  <si>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</si>
  <si>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</si>
  <si>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</si>
  <si>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</si>
  <si>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</si>
  <si>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</si>
  <si>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</si>
  <si>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</si>
  <si>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</si>
  <si>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</si>
  <si>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</si>
  <si>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</si>
  <si>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</si>
  <si>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</si>
  <si>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</si>
  <si>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</si>
  <si>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</si>
  <si>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</si>
  <si>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</si>
  <si>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</si>
  <si>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</si>
  <si>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</si>
  <si>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</si>
  <si>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</si>
  <si>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</si>
  <si>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</si>
  <si>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</si>
  <si>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</si>
  <si>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</si>
  <si>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</si>
  <si>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</si>
  <si>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</si>
  <si>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</si>
  <si>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</si>
  <si>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</si>
  <si>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</si>
  <si>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</si>
  <si>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</si>
  <si>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</si>
  <si>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</si>
  <si>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</si>
  <si>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</si>
  <si>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</si>
  <si>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</si>
  <si>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</si>
  <si>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</si>
  <si>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</si>
  <si>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</si>
  <si>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</si>
  <si>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</si>
  <si>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</si>
  <si>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</si>
  <si>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</si>
  <si>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</si>
  <si>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</si>
  <si>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</si>
  <si>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</si>
  <si>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</si>
  <si>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</si>
  <si>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</si>
  <si>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</si>
  <si>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</si>
  <si>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</si>
  <si>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</si>
  <si>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</si>
  <si>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</si>
  <si>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</si>
  <si>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</si>
  <si>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</si>
  <si>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</si>
  <si>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</si>
  <si>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</si>
  <si>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</si>
  <si>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</si>
  <si>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</si>
  <si>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</si>
  <si>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</si>
  <si>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</si>
  <si>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</si>
  <si>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</si>
  <si>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</si>
  <si>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</si>
  <si>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</si>
  <si>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</si>
  <si>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</si>
  <si>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</si>
  <si>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</si>
  <si>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</si>
  <si>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</si>
  <si>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</si>
  <si>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</si>
  <si>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</si>
  <si>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</si>
  <si>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</si>
  <si>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</si>
  <si>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</si>
  <si>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</si>
  <si>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</si>
  <si>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</si>
  <si>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</si>
  <si>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</si>
  <si>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</si>
  <si>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</si>
  <si>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</si>
  <si>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</si>
  <si>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</si>
  <si>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</si>
  <si>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</si>
  <si>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</si>
  <si>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</si>
  <si>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</si>
  <si>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</si>
  <si>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</si>
  <si>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</si>
  <si>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</si>
  <si>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</si>
  <si>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</si>
  <si>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</si>
  <si>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</si>
  <si>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</si>
  <si>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</si>
  <si>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</si>
  <si>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</si>
  <si>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</si>
  <si>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</si>
  <si>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</si>
  <si>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</si>
  <si>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</si>
  <si>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</si>
  <si>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</si>
  <si>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</si>
  <si>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</si>
  <si>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</si>
  <si>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</si>
  <si>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</si>
  <si>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</si>
  <si>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</si>
  <si>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</si>
  <si>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</si>
  <si>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</si>
  <si>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</si>
  <si>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</si>
  <si>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</si>
  <si>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</si>
  <si>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</si>
  <si>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</si>
  <si>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</si>
  <si>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</si>
  <si>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</si>
  <si>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</si>
  <si>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</si>
  <si>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</si>
  <si>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</si>
  <si>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</si>
  <si>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</si>
  <si>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</si>
  <si>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</si>
  <si>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</si>
  <si>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</si>
  <si>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</si>
  <si>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</si>
  <si>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</si>
  <si>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</si>
  <si>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</si>
  <si>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</si>
  <si>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</si>
  <si>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</si>
  <si>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</si>
  <si>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</si>
  <si>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</si>
  <si>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</si>
  <si>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</si>
  <si>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</si>
  <si>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</si>
  <si>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</si>
  <si>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</si>
  <si>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</si>
  <si>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</si>
  <si>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</si>
  <si>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</si>
  <si>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</si>
  <si>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</si>
  <si>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</si>
  <si>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</si>
  <si>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</si>
  <si>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</si>
  <si>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</si>
  <si>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</si>
  <si>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</si>
  <si>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</si>
  <si>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</si>
  <si>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</si>
  <si>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</si>
  <si>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</si>
  <si>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</si>
  <si>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</si>
  <si>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</si>
  <si>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</si>
  <si>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</si>
  <si>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</si>
  <si>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</si>
  <si>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</si>
  <si>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</si>
  <si>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</si>
  <si>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</si>
  <si>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</si>
  <si>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</si>
  <si>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</si>
  <si>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</si>
  <si>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</si>
  <si>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</si>
  <si>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</si>
  <si>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</si>
  <si>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</si>
  <si>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</si>
  <si>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</si>
  <si>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</si>
  <si>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</si>
  <si>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</si>
  <si>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</si>
  <si>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</si>
  <si>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</si>
  <si>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</si>
  <si>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</si>
  <si>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</si>
  <si>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</si>
  <si>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</si>
  <si>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</si>
  <si>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</si>
  <si>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</si>
  <si>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</si>
  <si>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</si>
  <si>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</si>
  <si>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</si>
  <si>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</si>
  <si>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</si>
  <si>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</si>
  <si>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</si>
  <si>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</si>
  <si>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</si>
  <si>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</si>
  <si>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</si>
  <si>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</si>
  <si>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</si>
  <si>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</si>
  <si>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</si>
  <si>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</si>
  <si>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</si>
  <si>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</si>
  <si>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</si>
  <si>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</si>
  <si>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</si>
  <si>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</si>
  <si>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</si>
  <si>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</si>
  <si>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</si>
  <si>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</si>
  <si>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</si>
  <si>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</si>
  <si>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</si>
  <si>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</si>
  <si>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</si>
  <si>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</si>
  <si>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</si>
  <si>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</si>
  <si>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</si>
  <si>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</si>
  <si>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</si>
  <si>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</si>
  <si>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</si>
  <si>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</si>
  <si>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</si>
  <si>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</si>
  <si>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</si>
  <si>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</si>
  <si>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</si>
  <si>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</si>
  <si>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</si>
  <si>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</si>
  <si>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</si>
  <si>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</si>
  <si>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</si>
  <si>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</si>
  <si>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</si>
  <si>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</si>
  <si>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</si>
  <si>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</si>
  <si>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</si>
  <si>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</si>
  <si>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</si>
  <si>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</si>
  <si>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</si>
  <si>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</si>
  <si>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</si>
  <si>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</si>
  <si>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</si>
  <si>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</si>
  <si>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</si>
  <si>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</si>
  <si>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</si>
  <si>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</si>
  <si>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</si>
  <si>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</si>
  <si>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</si>
  <si>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</si>
  <si>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</si>
  <si>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</si>
  <si>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</si>
  <si>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</si>
  <si>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</si>
  <si>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</si>
  <si>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</si>
  <si>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</si>
  <si>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</si>
  <si>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</si>
  <si>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</si>
  <si>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</si>
  <si>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</si>
  <si>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</si>
  <si>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</si>
  <si>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</si>
  <si>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</si>
  <si>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</si>
  <si>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</si>
  <si>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</si>
  <si>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</si>
  <si>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</si>
  <si>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</si>
  <si>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</si>
  <si>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</si>
  <si>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</si>
  <si>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</si>
  <si>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</si>
  <si>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</si>
  <si>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</si>
  <si>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</si>
  <si>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</si>
  <si>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</si>
  <si>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</si>
  <si>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</si>
  <si>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</si>
  <si>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</si>
  <si>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</si>
  <si>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</si>
  <si>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</si>
  <si>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</si>
  <si>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</si>
  <si>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</si>
  <si>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</si>
  <si>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</si>
  <si>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</si>
  <si>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</si>
  <si>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</si>
  <si>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</si>
  <si>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</si>
  <si>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</si>
  <si>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</si>
  <si>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</si>
  <si>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</si>
  <si>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</si>
  <si>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</si>
  <si>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</si>
  <si>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</si>
  <si>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</si>
  <si>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</si>
  <si>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</si>
  <si>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</si>
  <si>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</si>
  <si>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</si>
  <si>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</si>
  <si>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</si>
  <si>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</si>
  <si>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</si>
  <si>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</si>
  <si>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</si>
  <si>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</si>
  <si>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</si>
  <si>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</si>
  <si>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</si>
  <si>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</si>
  <si>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</si>
  <si>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</si>
  <si>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</si>
  <si>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</si>
  <si>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</si>
  <si>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</si>
  <si>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</si>
  <si>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</si>
  <si>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</si>
  <si>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</si>
  <si>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</si>
  <si>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</si>
  <si>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</si>
  <si>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</si>
  <si>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</si>
  <si>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</si>
  <si>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</si>
  <si>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</si>
  <si>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</si>
  <si>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</si>
  <si>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</si>
  <si>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</si>
  <si>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</si>
  <si>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</si>
  <si>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</si>
  <si>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</si>
  <si>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</si>
  <si>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</si>
  <si>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</si>
  <si>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</si>
  <si>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</si>
  <si>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</si>
  <si>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</si>
  <si>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</si>
  <si>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</si>
  <si>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</si>
  <si>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</si>
  <si>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</si>
  <si>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</si>
  <si>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</si>
  <si>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</si>
  <si>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</si>
  <si>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</si>
  <si>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</si>
  <si>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</si>
  <si>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</si>
  <si>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</si>
  <si>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</si>
  <si>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</si>
  <si>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</si>
  <si>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</si>
  <si>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</si>
  <si>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</si>
  <si>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</si>
  <si>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</si>
  <si>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</si>
  <si>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</si>
  <si>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</si>
  <si>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</si>
  <si>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</si>
  <si>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</si>
  <si>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</si>
  <si>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</si>
  <si>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</si>
  <si>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</si>
  <si>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</si>
  <si>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</si>
  <si>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</si>
  <si>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</si>
  <si>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</si>
  <si>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</si>
  <si>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</si>
  <si>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</si>
  <si>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</si>
  <si>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</si>
  <si>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</si>
  <si>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</si>
  <si>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</si>
  <si>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</si>
  <si>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</si>
  <si>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</si>
  <si>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</si>
  <si>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</si>
  <si>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</si>
  <si>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</si>
  <si>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</si>
  <si>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</si>
  <si>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</si>
  <si>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</si>
  <si>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</si>
  <si>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</si>
  <si>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</si>
  <si>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</si>
  <si>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</si>
  <si>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</si>
  <si>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</si>
  <si>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</si>
  <si>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</si>
  <si>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</si>
  <si>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</si>
  <si>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</si>
  <si>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</si>
  <si>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</si>
  <si>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</si>
  <si>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</si>
  <si>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</si>
  <si>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</si>
  <si>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</si>
  <si>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</si>
  <si>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</si>
  <si>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</si>
  <si>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</si>
  <si>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</si>
  <si>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</si>
  <si>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</si>
  <si>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</si>
  <si>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</si>
  <si>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</si>
  <si>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</si>
  <si>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</si>
  <si>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</si>
  <si>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</si>
  <si>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</si>
  <si>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</si>
  <si>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</si>
  <si>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</si>
  <si>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</si>
  <si>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</si>
  <si>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</si>
  <si>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</si>
  <si>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</si>
  <si>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</si>
  <si>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</si>
  <si>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</si>
  <si>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</si>
  <si>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</si>
  <si>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</si>
  <si>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</si>
  <si>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</si>
  <si>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</si>
  <si>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</si>
  <si>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</si>
  <si>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</si>
  <si>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</si>
  <si>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</si>
  <si>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</si>
  <si>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</si>
  <si>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</si>
  <si>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</si>
  <si>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</si>
  <si>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</si>
  <si>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</si>
  <si>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</si>
  <si>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</si>
  <si>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</si>
  <si>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</si>
  <si>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</si>
  <si>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</si>
  <si>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</si>
  <si>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</si>
  <si>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</si>
  <si>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</si>
  <si>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</si>
  <si>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</si>
  <si>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</si>
  <si>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</si>
  <si>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</si>
  <si>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</si>
  <si>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</si>
  <si>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</si>
  <si>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</si>
  <si>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</si>
  <si>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</si>
  <si>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</si>
  <si>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</si>
  <si>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</si>
  <si>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</si>
  <si>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</si>
  <si>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</si>
  <si>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</si>
  <si>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</si>
  <si>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</si>
  <si>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</si>
  <si>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</si>
  <si>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</si>
  <si>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</si>
  <si>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</si>
  <si>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</si>
  <si>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</si>
  <si>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</si>
  <si>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</si>
  <si>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</si>
  <si>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</si>
  <si>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</si>
  <si>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</si>
  <si>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</si>
  <si>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</si>
  <si>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</si>
  <si>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</si>
  <si>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</si>
  <si>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</si>
  <si>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</si>
  <si>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</si>
  <si>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</si>
  <si>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</si>
  <si>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</si>
  <si>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</si>
  <si>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</si>
  <si>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</si>
  <si>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</si>
  <si>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</si>
  <si>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</si>
  <si>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</si>
  <si>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</si>
  <si>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</si>
  <si>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</si>
  <si>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</si>
  <si>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</si>
  <si>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</si>
  <si>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</si>
  <si>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</si>
  <si>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</si>
  <si>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</si>
  <si>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</si>
  <si>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</si>
  <si>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</si>
  <si>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</si>
  <si>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</si>
  <si>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</si>
  <si>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</si>
  <si>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</si>
  <si>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</si>
  <si>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</si>
  <si>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</si>
  <si>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</si>
  <si>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</si>
  <si>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</si>
  <si>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</si>
  <si>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</si>
  <si>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</si>
  <si>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</si>
  <si>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</si>
  <si>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</si>
  <si>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</si>
  <si>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</si>
  <si>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</si>
  <si>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</si>
  <si>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</si>
  <si>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</si>
  <si>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</si>
  <si>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</si>
  <si>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</si>
  <si>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</si>
  <si>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</si>
  <si>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</si>
  <si>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</si>
  <si>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</si>
  <si>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</si>
  <si>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</si>
  <si>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</si>
  <si>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</si>
  <si>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</si>
  <si>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</si>
  <si>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</si>
  <si>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</si>
  <si>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</si>
  <si>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</si>
  <si>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</si>
  <si>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</si>
  <si>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</si>
  <si>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</si>
  <si>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</si>
  <si>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</si>
  <si>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</si>
  <si>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</si>
  <si>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</si>
  <si>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</si>
  <si>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</si>
  <si>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</si>
  <si>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</si>
  <si>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</si>
  <si>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</si>
  <si>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</si>
  <si>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</si>
  <si>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</si>
  <si>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</si>
  <si>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</si>
  <si>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</si>
  <si>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</si>
  <si>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</si>
  <si>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</si>
  <si>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</si>
  <si>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</si>
  <si>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</si>
  <si>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</si>
  <si>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</si>
  <si>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</si>
  <si>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</si>
  <si>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</si>
  <si>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</si>
  <si>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</si>
  <si>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</si>
  <si>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</si>
  <si>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</si>
  <si>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</si>
  <si>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</si>
  <si>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</si>
  <si>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</si>
  <si>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</si>
  <si>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</si>
  <si>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</si>
  <si>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</si>
  <si>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</si>
  <si>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</si>
  <si>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</si>
  <si>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</si>
  <si>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</si>
  <si>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</si>
  <si>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</si>
  <si>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</si>
  <si>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</si>
  <si>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</si>
  <si>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</si>
  <si>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</si>
  <si>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</si>
  <si>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</si>
  <si>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</si>
  <si>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</si>
  <si>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</si>
  <si>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</si>
  <si>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</si>
  <si>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</si>
  <si>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</si>
  <si>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</si>
  <si>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</si>
  <si>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</si>
  <si>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</si>
  <si>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</si>
  <si>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</si>
  <si>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</si>
  <si>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</si>
  <si>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</si>
  <si>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</si>
  <si>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</si>
  <si>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</si>
  <si>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</si>
  <si>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</si>
  <si>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</si>
  <si>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</si>
  <si>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</si>
  <si>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</si>
  <si>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</si>
  <si>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</si>
  <si>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</si>
  <si>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</si>
  <si>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</si>
  <si>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</si>
  <si>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</si>
  <si>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</si>
  <si>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</si>
  <si>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</si>
  <si>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</si>
  <si>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</si>
  <si>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</si>
  <si>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</si>
  <si>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</si>
  <si>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</si>
  <si>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</si>
  <si>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</si>
  <si>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</si>
  <si>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</si>
  <si>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</si>
  <si>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</si>
  <si>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</si>
  <si>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</si>
  <si>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</si>
  <si>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</si>
  <si>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</si>
  <si>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</si>
  <si>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</si>
  <si>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</si>
  <si>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</si>
  <si>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</si>
  <si>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</si>
  <si>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</si>
  <si>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</si>
  <si>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</si>
  <si>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</si>
  <si>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</si>
  <si>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</si>
  <si>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</si>
  <si>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</si>
  <si>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</si>
  <si>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</si>
  <si>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</si>
  <si>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</si>
  <si>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</si>
  <si>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</si>
  <si>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</si>
  <si>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</si>
  <si>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</si>
  <si>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</si>
  <si>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</si>
  <si>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</si>
  <si>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</si>
  <si>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</si>
  <si>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</si>
  <si>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</si>
  <si>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</si>
  <si>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</si>
  <si>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</si>
  <si>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</si>
  <si>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</si>
  <si>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</si>
  <si>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</si>
  <si>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</si>
  <si>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</si>
  <si>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</si>
  <si>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</si>
  <si>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</si>
  <si>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</si>
  <si>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</si>
  <si>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</si>
  <si>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</si>
  <si>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</si>
  <si>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</si>
  <si>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</si>
  <si>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</si>
  <si>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</si>
  <si>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</si>
  <si>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</si>
  <si>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</si>
  <si>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</si>
  <si>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</si>
  <si>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</si>
  <si>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</si>
  <si>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</si>
  <si>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</si>
  <si>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</si>
  <si>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</si>
  <si>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</si>
  <si>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</si>
  <si>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</si>
  <si>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</si>
  <si>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</si>
  <si>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</si>
  <si>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</si>
  <si>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</si>
  <si>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</si>
  <si>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</si>
  <si>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</si>
  <si>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</si>
  <si>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</si>
  <si>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</si>
  <si>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</si>
  <si>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</si>
  <si>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</si>
  <si>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</si>
  <si>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</si>
  <si>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</si>
  <si>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</si>
  <si>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</si>
  <si>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</si>
  <si>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</si>
  <si>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</si>
  <si>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</si>
  <si>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</si>
  <si>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</si>
  <si>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</si>
  <si>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</si>
  <si>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</si>
  <si>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</si>
  <si>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</si>
  <si>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</si>
  <si>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</si>
  <si>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</si>
  <si>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</si>
  <si>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</si>
  <si>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</si>
  <si>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</si>
  <si>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</si>
  <si>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</si>
  <si>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</si>
  <si>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</si>
  <si>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</si>
  <si>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</si>
  <si>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</si>
  <si>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</si>
  <si>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</si>
  <si>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</si>
  <si>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</si>
  <si>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</si>
  <si>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</si>
  <si>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</si>
  <si>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</si>
  <si>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</si>
  <si>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</si>
  <si>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</si>
  <si>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</si>
  <si>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</si>
  <si>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</si>
  <si>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</si>
  <si>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</si>
  <si>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</si>
  <si>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</si>
  <si>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</si>
  <si>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</si>
  <si>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</si>
  <si>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</si>
  <si>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</si>
  <si>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</si>
  <si>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</si>
  <si>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</si>
  <si>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</si>
  <si>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</si>
  <si>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</si>
  <si>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</si>
  <si>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</si>
  <si>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</si>
  <si>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</si>
  <si>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</si>
  <si>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</si>
  <si>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</si>
  <si>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</si>
  <si>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</si>
  <si>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</si>
  <si>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</si>
  <si>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</si>
  <si>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</si>
  <si>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</si>
  <si>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</si>
  <si>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</si>
  <si>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</si>
  <si>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</si>
  <si>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</si>
  <si>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</si>
  <si>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</si>
  <si>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</si>
  <si>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</si>
  <si>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</si>
  <si>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</si>
  <si>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</si>
  <si>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</si>
  <si>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</si>
  <si>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</si>
  <si>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</si>
  <si>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</si>
  <si>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</si>
  <si>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</si>
  <si>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</si>
  <si>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</si>
  <si>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</si>
  <si>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</si>
  <si>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</si>
  <si>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</si>
  <si>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</si>
  <si>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</si>
  <si>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</si>
  <si>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</si>
  <si>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</si>
  <si>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</si>
  <si>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</si>
  <si>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</si>
  <si>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</si>
  <si>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</si>
  <si>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</si>
  <si>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</si>
  <si>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</si>
  <si>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</si>
  <si>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</si>
  <si>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</si>
  <si>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</si>
  <si>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</si>
  <si>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</si>
  <si>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</si>
  <si>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</si>
  <si>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</si>
  <si>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</si>
  <si>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</si>
  <si>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</si>
  <si>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</si>
  <si>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</si>
  <si>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</si>
  <si>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</si>
  <si>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</si>
  <si>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</si>
  <si>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</si>
  <si>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</si>
  <si>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</si>
  <si>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</si>
  <si>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</si>
  <si>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</si>
  <si>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</si>
  <si>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</si>
  <si>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</si>
  <si>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</si>
  <si>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</si>
  <si>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</si>
  <si>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</si>
  <si>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</si>
  <si>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</si>
  <si>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</si>
  <si>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</si>
  <si>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</si>
  <si>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</si>
  <si>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</si>
  <si>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</si>
  <si>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</si>
  <si>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</si>
  <si>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</si>
  <si>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</si>
  <si>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</si>
  <si>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</si>
  <si>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</si>
  <si>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</si>
  <si>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</si>
  <si>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</si>
  <si>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</si>
  <si>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</si>
  <si>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</si>
  <si>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</si>
  <si>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</si>
  <si>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</si>
  <si>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</si>
  <si>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</si>
  <si>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</si>
  <si>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</si>
  <si>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</si>
  <si>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</si>
  <si>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</si>
  <si>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</si>
  <si>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</si>
  <si>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</si>
  <si>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</si>
  <si>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</si>
  <si>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</si>
  <si>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</si>
  <si>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</si>
  <si>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</si>
  <si>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</si>
  <si>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</si>
  <si>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</si>
  <si>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</si>
  <si>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</si>
  <si>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</si>
  <si>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</si>
  <si>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</si>
  <si>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</si>
  <si>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</si>
  <si>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</si>
  <si>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</si>
  <si>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</si>
  <si>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</si>
  <si>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</si>
  <si>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</si>
  <si>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</si>
  <si>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</si>
  <si>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</si>
  <si>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</si>
  <si>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</si>
  <si>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</si>
  <si>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</si>
  <si>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</si>
  <si>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</si>
  <si>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</si>
  <si>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</si>
  <si>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</si>
  <si>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</si>
  <si>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</si>
  <si>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</si>
  <si>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</si>
  <si>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</si>
  <si>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</si>
  <si>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</si>
  <si>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</si>
  <si>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</si>
  <si>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</si>
  <si>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</si>
  <si>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</si>
  <si>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</si>
  <si>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</si>
  <si>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</si>
  <si>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</si>
  <si>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</si>
  <si>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</si>
  <si>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</si>
  <si>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</si>
  <si>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</si>
  <si>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</si>
  <si>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</si>
  <si>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</si>
  <si>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</si>
  <si>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</si>
  <si>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</si>
  <si>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</si>
  <si>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</si>
  <si>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</si>
  <si>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</si>
  <si>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</si>
  <si>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</si>
  <si>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</si>
  <si>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</si>
  <si>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</si>
  <si>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</si>
  <si>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</si>
  <si>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</si>
  <si>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</si>
  <si>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</si>
  <si>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</si>
  <si>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</si>
  <si>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</si>
  <si>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</si>
  <si>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</si>
  <si>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</si>
  <si>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</si>
  <si>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</si>
  <si>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</si>
  <si>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</si>
  <si>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</si>
  <si>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</si>
  <si>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</si>
  <si>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</si>
  <si>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</si>
  <si>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</si>
  <si>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</si>
  <si>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</si>
  <si>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</si>
  <si>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</si>
  <si>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</si>
  <si>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</si>
  <si>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</si>
  <si>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</si>
  <si>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</si>
  <si>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</si>
  <si>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</si>
  <si>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</si>
  <si>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</si>
  <si>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</si>
  <si>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</si>
  <si>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</si>
  <si>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</si>
  <si>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</si>
  <si>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</si>
  <si>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</si>
  <si>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</si>
  <si>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</si>
  <si>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</si>
  <si>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</si>
  <si>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</si>
  <si>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</si>
  <si>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</si>
  <si>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</si>
  <si>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</si>
  <si>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</si>
  <si>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</si>
  <si>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</si>
  <si>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</si>
  <si>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</si>
  <si>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</si>
  <si>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</si>
  <si>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</si>
  <si>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</si>
  <si>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</si>
  <si>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</si>
  <si>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</si>
  <si>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</si>
  <si>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</si>
  <si>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</si>
  <si>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</si>
  <si>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</si>
  <si>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</si>
  <si>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</si>
  <si>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</si>
  <si>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</si>
  <si>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</si>
  <si>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</si>
  <si>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</si>
  <si>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</si>
  <si>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</si>
  <si>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</si>
  <si>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</si>
  <si>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</si>
  <si>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</si>
  <si>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</si>
  <si>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</si>
  <si>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</si>
  <si>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</si>
  <si>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</si>
  <si>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</si>
  <si>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</si>
  <si>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</si>
  <si>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</si>
  <si>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</si>
  <si>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</si>
  <si>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</si>
  <si>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</si>
  <si>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</si>
  <si>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</si>
  <si>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</si>
  <si>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</si>
  <si>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</si>
  <si>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</si>
  <si>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</si>
  <si>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</si>
  <si>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</si>
  <si>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</si>
  <si>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</si>
  <si>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</si>
  <si>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</si>
  <si>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</si>
  <si>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</si>
  <si>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</si>
  <si>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</si>
  <si>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</si>
  <si>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</si>
  <si>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</si>
  <si>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</si>
  <si>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</si>
  <si>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</si>
  <si>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</si>
  <si>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</si>
  <si>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</si>
  <si>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</si>
  <si>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</si>
  <si>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</si>
  <si>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</si>
  <si>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</si>
  <si>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</si>
  <si>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</si>
  <si>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</si>
  <si>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</si>
  <si>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</si>
  <si>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</si>
  <si>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</si>
  <si>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</si>
  <si>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</si>
  <si>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</si>
  <si>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</si>
  <si>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</si>
  <si>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</si>
  <si>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</si>
  <si>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</si>
  <si>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</si>
  <si>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</si>
  <si>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</si>
  <si>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</si>
  <si>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</si>
  <si>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</si>
  <si>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</si>
  <si>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</si>
  <si>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</si>
  <si>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</si>
  <si>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</si>
  <si>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</si>
  <si>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</si>
  <si>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</si>
  <si>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</si>
  <si>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</si>
  <si>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</si>
  <si>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</si>
  <si>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</si>
  <si>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</si>
  <si>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</si>
  <si>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</si>
  <si>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</si>
  <si>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</si>
  <si>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</si>
  <si>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</si>
  <si>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</si>
  <si>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</si>
  <si>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</si>
  <si>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</si>
  <si>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</si>
  <si>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</si>
  <si>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</si>
  <si>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</si>
  <si>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</si>
  <si>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</si>
  <si>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</si>
  <si>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</si>
  <si>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</si>
  <si>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</si>
  <si>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</si>
  <si>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</si>
  <si>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</si>
  <si>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</si>
  <si>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</si>
  <si>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</si>
  <si>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</si>
  <si>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</si>
  <si>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</si>
  <si>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</si>
  <si>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</si>
  <si>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</si>
  <si>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</si>
  <si>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</si>
  <si>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</si>
  <si>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</si>
  <si>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</si>
  <si>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</si>
  <si>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</si>
  <si>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</si>
  <si>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</si>
  <si>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</si>
  <si>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</si>
  <si>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</si>
  <si>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</si>
  <si>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</si>
  <si>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</si>
  <si>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</si>
  <si>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</si>
  <si>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</si>
  <si>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</si>
  <si>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</si>
  <si>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</si>
  <si>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</si>
  <si>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</si>
  <si>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</si>
  <si>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</si>
  <si>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</si>
  <si>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</si>
  <si>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</si>
  <si>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</si>
  <si>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</si>
  <si>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</si>
  <si>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</si>
  <si>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</si>
  <si>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</si>
  <si>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</si>
  <si>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</si>
  <si>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</si>
  <si>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</si>
  <si>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</si>
  <si>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</si>
  <si>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</si>
  <si>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</si>
  <si>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</si>
  <si>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</si>
  <si>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</si>
  <si>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</si>
  <si>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</si>
  <si>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</si>
  <si>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</si>
  <si>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</si>
  <si>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</si>
  <si>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</si>
  <si>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</si>
  <si>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</si>
  <si>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</si>
  <si>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</si>
  <si>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</si>
  <si>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</si>
  <si>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</si>
  <si>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</si>
  <si>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</si>
  <si>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</si>
  <si>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</si>
  <si>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</si>
  <si>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</si>
  <si>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</si>
  <si>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</si>
  <si>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</si>
  <si>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</si>
  <si>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</si>
  <si>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</si>
  <si>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</si>
  <si>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</si>
  <si>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</si>
  <si>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</si>
  <si>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</si>
  <si>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</si>
  <si>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</si>
  <si>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</si>
  <si>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</si>
  <si>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</si>
  <si>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</si>
  <si>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</si>
  <si>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</si>
  <si>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</si>
  <si>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</si>
  <si>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</si>
  <si>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</si>
  <si>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</si>
  <si>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</si>
  <si>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</si>
  <si>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</si>
  <si>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</si>
  <si>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</si>
  <si>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</si>
  <si>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</si>
  <si>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</si>
  <si>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</si>
  <si>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</si>
  <si>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</si>
  <si>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</si>
  <si>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</si>
  <si>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</si>
  <si>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</si>
  <si>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</si>
  <si>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</si>
  <si>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</si>
  <si>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</si>
  <si>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</si>
  <si>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</si>
  <si>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</si>
  <si>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</si>
  <si>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</si>
  <si>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</si>
  <si>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</si>
  <si>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</si>
  <si>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</si>
  <si>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</si>
  <si>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</si>
  <si>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</si>
  <si>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</si>
  <si>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</si>
  <si>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</si>
  <si>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</si>
  <si>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</si>
  <si>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</si>
  <si>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</si>
  <si>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</si>
  <si>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</si>
  <si>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</si>
  <si>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</si>
  <si>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</si>
  <si>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</si>
  <si>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</si>
  <si>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</si>
  <si>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</si>
  <si>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</si>
  <si>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</si>
  <si>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</si>
  <si>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</si>
  <si>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</si>
  <si>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</si>
  <si>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</si>
  <si>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</si>
  <si>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</si>
  <si>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</si>
  <si>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</si>
  <si>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</si>
  <si>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</si>
  <si>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</si>
  <si>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</si>
  <si>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</si>
  <si>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</si>
  <si>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</si>
  <si>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</si>
  <si>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</si>
  <si>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</si>
  <si>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</si>
  <si>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</si>
  <si>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</si>
  <si>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</si>
  <si>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</si>
  <si>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</si>
  <si>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</si>
  <si>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</si>
  <si>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</si>
  <si>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</si>
  <si>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</si>
  <si>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</si>
  <si>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</si>
  <si>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</si>
  <si>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</si>
  <si>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</si>
  <si>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</si>
  <si>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</si>
  <si>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</si>
  <si>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</si>
  <si>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</si>
  <si>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</si>
  <si>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</si>
  <si>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</si>
  <si>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</si>
  <si>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</si>
  <si>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</si>
  <si>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</si>
  <si>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</si>
  <si>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</si>
  <si>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</si>
  <si>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</si>
  <si>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</si>
  <si>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</si>
  <si>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</si>
  <si>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</si>
  <si>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</si>
  <si>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</si>
  <si>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</si>
  <si>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</si>
  <si>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</si>
  <si>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</si>
  <si>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</si>
  <si>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</si>
  <si>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</si>
  <si>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</si>
  <si>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</si>
  <si>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</si>
  <si>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</si>
  <si>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</si>
  <si>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</si>
  <si>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</si>
  <si>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</si>
  <si>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</si>
  <si>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</si>
  <si>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</si>
  <si>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</si>
  <si>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</si>
  <si>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</si>
  <si>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</si>
  <si>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</si>
  <si>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</si>
  <si>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</si>
  <si>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</si>
  <si>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</si>
  <si>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</si>
  <si>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</si>
  <si>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</si>
  <si>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</si>
  <si>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</si>
  <si>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</si>
  <si>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</si>
  <si>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</si>
  <si>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</si>
  <si>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</si>
  <si>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</si>
  <si>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</si>
  <si>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</si>
  <si>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</si>
  <si>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</si>
  <si>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</si>
  <si>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</si>
  <si>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</si>
  <si>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</si>
  <si>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</si>
  <si>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</si>
  <si>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</si>
  <si>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</si>
  <si>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</si>
  <si>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</si>
  <si>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</si>
  <si>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</si>
  <si>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</si>
  <si>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</si>
  <si>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</si>
  <si>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</si>
  <si>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</si>
  <si>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</si>
  <si>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</si>
  <si>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</si>
  <si>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</si>
  <si>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</si>
  <si>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</si>
  <si>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</si>
  <si>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</si>
  <si>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</si>
  <si>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</si>
  <si>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</si>
  <si>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</si>
  <si>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</si>
  <si>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</si>
  <si>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</si>
  <si>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</si>
  <si>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</si>
  <si>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</si>
  <si>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</si>
  <si>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</si>
  <si>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</si>
  <si>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</si>
  <si>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</si>
  <si>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</si>
  <si>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</si>
  <si>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</si>
  <si>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</si>
  <si>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</si>
  <si>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</si>
  <si>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</si>
  <si>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</si>
  <si>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</si>
  <si>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</si>
  <si>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</si>
  <si>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</si>
  <si>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</si>
  <si>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</si>
  <si>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</si>
  <si>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</si>
  <si>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</si>
  <si>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</si>
  <si>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</si>
  <si>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</si>
  <si>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</si>
  <si>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</si>
  <si>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</si>
  <si>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</si>
  <si>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</si>
  <si>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</si>
  <si>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</si>
  <si>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</si>
  <si>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</si>
  <si>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</si>
  <si>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</si>
  <si>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</si>
  <si>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</si>
  <si>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</si>
  <si>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</si>
  <si>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</si>
  <si>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</si>
  <si>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</si>
  <si>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</si>
  <si>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</si>
  <si>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</si>
  <si>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</si>
  <si>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</si>
  <si>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</si>
  <si>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</si>
  <si>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</si>
  <si>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</si>
  <si>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</si>
  <si>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</si>
  <si>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</si>
  <si>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</si>
  <si>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</si>
  <si>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</si>
  <si>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</si>
  <si>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</si>
  <si>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</si>
  <si>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</si>
  <si>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</si>
  <si>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</si>
  <si>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</si>
  <si>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</si>
  <si>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</si>
  <si>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</si>
  <si>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</si>
  <si>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</si>
  <si>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</si>
  <si>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</si>
  <si>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</si>
  <si>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</si>
  <si>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</si>
  <si>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</si>
  <si>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</si>
  <si>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</si>
  <si>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</si>
  <si>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</si>
  <si>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</si>
  <si>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</si>
  <si>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</si>
  <si>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</si>
  <si>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</si>
  <si>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</si>
  <si>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</si>
  <si>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</si>
  <si>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</si>
  <si>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</si>
  <si>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</si>
  <si>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</si>
  <si>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</si>
  <si>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</si>
  <si>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</si>
  <si>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</si>
  <si>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</si>
  <si>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</si>
  <si>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</si>
  <si>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</si>
  <si>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</si>
  <si>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</si>
  <si>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</si>
  <si>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</si>
  <si>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</si>
  <si>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</si>
  <si>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</si>
  <si>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</si>
  <si>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</si>
  <si>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</si>
  <si>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</si>
  <si>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</si>
  <si>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</si>
  <si>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</si>
  <si>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</si>
  <si>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</si>
  <si>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</si>
  <si>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</si>
  <si>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</si>
  <si>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</si>
  <si>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</si>
  <si>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</si>
  <si>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</si>
  <si>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</si>
  <si>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</si>
  <si>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</si>
  <si>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</si>
  <si>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</si>
  <si>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</si>
  <si>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</si>
  <si>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</si>
  <si>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</si>
  <si>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</si>
  <si>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</si>
  <si>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</si>
  <si>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</si>
  <si>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</si>
  <si>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</si>
  <si>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</si>
  <si>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</si>
  <si>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</si>
  <si>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</si>
  <si>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</si>
  <si>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</si>
  <si>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</si>
  <si>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</si>
  <si>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</si>
  <si>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</si>
  <si>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</si>
  <si>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</si>
  <si>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</si>
  <si>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</si>
  <si>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</si>
  <si>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</si>
  <si>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</si>
  <si>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</si>
  <si>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</si>
  <si>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</si>
  <si>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</si>
  <si>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</si>
  <si>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</si>
  <si>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</si>
  <si>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</si>
  <si>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</si>
  <si>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</si>
  <si>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</si>
  <si>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</si>
  <si>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</si>
  <si>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</si>
  <si>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</si>
  <si>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</si>
  <si>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</si>
  <si>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</si>
  <si>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</si>
  <si>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</si>
  <si>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</si>
  <si>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</si>
  <si>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</si>
  <si>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</si>
  <si>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</si>
  <si>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</si>
  <si>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</si>
  <si>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</si>
  <si>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</si>
  <si>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</si>
  <si>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</si>
  <si>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</si>
  <si>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</si>
  <si>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</si>
  <si>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</si>
  <si>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</si>
  <si>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</si>
  <si>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</si>
  <si>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</si>
  <si>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</si>
  <si>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</si>
  <si>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</si>
  <si>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</si>
  <si>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</si>
  <si>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</si>
  <si>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</si>
  <si>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</si>
  <si>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</si>
  <si>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</si>
  <si>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</si>
  <si>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</si>
  <si>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</si>
  <si>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</si>
  <si>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</si>
  <si>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</si>
  <si>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</si>
  <si>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</si>
  <si>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</si>
  <si>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</si>
  <si>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</si>
  <si>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</si>
  <si>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</si>
  <si>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</si>
  <si>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</si>
  <si>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</si>
  <si>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</si>
  <si>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</si>
  <si>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</si>
  <si>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</si>
  <si>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</si>
  <si>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</si>
  <si>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</si>
  <si>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</si>
  <si>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</si>
  <si>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</si>
  <si>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</si>
  <si>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</si>
  <si>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</si>
  <si>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</si>
  <si>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</si>
  <si>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</si>
  <si>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</si>
  <si>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</si>
  <si>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</si>
  <si>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</si>
  <si>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</si>
  <si>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</si>
  <si>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</si>
  <si>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</si>
  <si>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</si>
  <si>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</si>
  <si>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</si>
  <si>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</si>
  <si>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</si>
  <si>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</si>
  <si>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</si>
  <si>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</si>
  <si>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</si>
  <si>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</si>
  <si>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</si>
  <si>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</si>
  <si>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</si>
  <si>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</si>
  <si>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</si>
  <si>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</si>
  <si>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</si>
  <si>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</si>
  <si>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</si>
  <si>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</si>
  <si>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</si>
  <si>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</si>
  <si>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</si>
  <si>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</si>
  <si>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</si>
  <si>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</si>
  <si>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</si>
  <si>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</si>
  <si>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</si>
  <si>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</si>
  <si>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</si>
  <si>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</si>
  <si>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</si>
  <si>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</si>
  <si>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</si>
  <si>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</si>
  <si>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</si>
  <si>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</si>
  <si>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</si>
  <si>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</si>
  <si>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</si>
  <si>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</si>
  <si>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</si>
  <si>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</si>
  <si>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</si>
  <si>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</si>
  <si>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</si>
  <si>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</si>
  <si>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</si>
  <si>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</si>
  <si>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</si>
  <si>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</si>
  <si>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</si>
  <si>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</si>
  <si>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</si>
  <si>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</si>
  <si>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</si>
  <si>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</si>
  <si>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</si>
  <si>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</si>
  <si>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</si>
  <si>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</si>
  <si>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</si>
  <si>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</si>
  <si>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</si>
  <si>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</si>
  <si>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</si>
  <si>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</si>
  <si>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</si>
  <si>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</si>
  <si>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</si>
  <si>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</si>
  <si>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</si>
  <si>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</si>
  <si>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</si>
  <si>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</si>
  <si>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</si>
  <si>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</si>
  <si>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</si>
  <si>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</si>
  <si>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</si>
  <si>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</si>
  <si>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</si>
  <si>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</si>
  <si>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</si>
  <si>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</si>
  <si>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</si>
  <si>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</si>
  <si>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</si>
  <si>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</si>
  <si>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</si>
  <si>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</si>
  <si>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</si>
  <si>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</si>
  <si>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</si>
  <si>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</si>
  <si>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</si>
  <si>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</si>
  <si>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</si>
  <si>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</si>
  <si>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</si>
  <si>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</si>
  <si>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</si>
  <si>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</si>
  <si>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</si>
  <si>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</si>
  <si>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</si>
  <si>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</si>
  <si>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</si>
  <si>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</si>
  <si>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</si>
  <si>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</si>
  <si>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</si>
  <si>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</si>
  <si>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</si>
  <si>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</si>
  <si>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</si>
  <si>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</si>
  <si>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</si>
  <si>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</si>
  <si>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</si>
  <si>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</si>
  <si>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</si>
  <si>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</si>
  <si>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</si>
  <si>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</si>
  <si>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</si>
  <si>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</si>
  <si>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</si>
  <si>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</si>
  <si>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</si>
  <si>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</si>
  <si>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</si>
  <si>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</si>
  <si>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</si>
  <si>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</si>
  <si>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</si>
  <si>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</si>
  <si>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</si>
  <si>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</si>
  <si>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</si>
  <si>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</si>
  <si>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</si>
  <si>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</si>
  <si>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</si>
  <si>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</si>
  <si>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</si>
  <si>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</si>
  <si>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</si>
  <si>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</si>
  <si>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</si>
  <si>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</si>
  <si>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</si>
  <si>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</si>
  <si>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</si>
  <si>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</si>
  <si>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</si>
  <si>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</si>
  <si>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</si>
  <si>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</si>
  <si>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</si>
  <si>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</si>
  <si>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</si>
  <si>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</si>
  <si>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</si>
  <si>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</si>
  <si>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</si>
  <si>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</si>
  <si>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</si>
  <si>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</si>
  <si>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</si>
  <si>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</si>
  <si>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</si>
  <si>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</si>
  <si>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</si>
  <si>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</si>
  <si>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</si>
  <si>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</si>
  <si>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</si>
  <si>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</si>
  <si>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</si>
  <si>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</si>
  <si>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</si>
  <si>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</si>
  <si>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</si>
  <si>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</si>
  <si>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</si>
  <si>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</si>
  <si>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</si>
  <si>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</si>
  <si>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</si>
  <si>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</si>
  <si>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</si>
  <si>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</si>
  <si>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</si>
  <si>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</si>
  <si>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</si>
  <si>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</si>
  <si>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</si>
  <si>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</si>
  <si>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</si>
  <si>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</si>
  <si>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</si>
  <si>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</si>
  <si>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</si>
  <si>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</si>
  <si>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</si>
  <si>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</si>
  <si>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</si>
  <si>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</si>
  <si>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</si>
  <si>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</si>
  <si>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</si>
  <si>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</si>
  <si>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</si>
  <si>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</si>
  <si>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</si>
  <si>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</si>
  <si>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</si>
  <si>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</si>
  <si>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</si>
  <si>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</si>
  <si>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</si>
  <si>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</si>
  <si>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</si>
  <si>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</si>
  <si>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</si>
  <si>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</si>
  <si>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</si>
  <si>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</si>
  <si>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</si>
  <si>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</si>
  <si>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</si>
  <si>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</si>
  <si>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</si>
  <si>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</si>
  <si>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</si>
  <si>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</si>
  <si>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</si>
  <si>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</si>
  <si>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</si>
  <si>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</si>
  <si>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</si>
  <si>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</si>
  <si>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</si>
  <si>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</si>
  <si>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</si>
  <si>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</si>
  <si>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</si>
  <si>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</si>
  <si>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</si>
  <si>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</si>
  <si>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</si>
  <si>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</si>
  <si>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</si>
  <si>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</si>
  <si>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</si>
  <si>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</si>
  <si>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</si>
  <si>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</si>
  <si>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</si>
  <si>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</si>
  <si>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</si>
  <si>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</si>
  <si>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</si>
  <si>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</si>
  <si>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</si>
  <si>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</si>
  <si>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</si>
  <si>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</si>
  <si>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</si>
  <si>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</si>
  <si>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</si>
  <si>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</si>
  <si>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</si>
  <si>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</si>
  <si>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</si>
  <si>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</si>
  <si>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</si>
  <si>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</si>
  <si>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</si>
  <si>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</si>
  <si>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</si>
  <si>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</si>
  <si>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</si>
  <si>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</si>
  <si>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</si>
  <si>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</si>
  <si>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</si>
  <si>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</si>
  <si>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</si>
  <si>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</si>
  <si>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</si>
  <si>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</si>
  <si>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</si>
  <si>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</si>
  <si>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</si>
  <si>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</si>
  <si>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</si>
  <si>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</si>
  <si>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</si>
  <si>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</si>
  <si>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</si>
  <si>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</si>
  <si>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</si>
  <si>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</si>
  <si>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</si>
  <si>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</si>
  <si>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</si>
  <si>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</si>
  <si>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</si>
  <si>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</si>
  <si>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</si>
  <si>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</si>
  <si>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</si>
  <si>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</si>
  <si>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</si>
  <si>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</si>
  <si>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</si>
  <si>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</si>
  <si>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</si>
  <si>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</si>
  <si>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</si>
  <si>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</si>
  <si>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</si>
  <si>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</si>
  <si>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</si>
  <si>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</si>
  <si>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</si>
  <si>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</si>
  <si>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</si>
  <si>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</si>
  <si>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</si>
  <si>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</si>
  <si>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</si>
  <si>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</si>
  <si>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</si>
  <si>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</si>
  <si>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</si>
  <si>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</si>
  <si>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</si>
  <si>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</si>
  <si>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</si>
  <si>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</si>
  <si>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</si>
  <si>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</si>
  <si>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</si>
  <si>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</si>
  <si>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</si>
  <si>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</si>
  <si>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</si>
  <si>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</si>
  <si>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</si>
  <si>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</si>
  <si>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</si>
  <si>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</si>
  <si>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</si>
  <si>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</si>
  <si>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</si>
  <si>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</si>
  <si>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</si>
  <si>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</si>
  <si>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</si>
  <si>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</si>
  <si>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</si>
  <si>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</si>
  <si>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</si>
  <si>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</si>
  <si>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</si>
  <si>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</si>
  <si>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</si>
  <si>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</si>
  <si>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</si>
  <si>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</si>
  <si>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</si>
  <si>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</si>
  <si>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</si>
  <si>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</si>
  <si>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</si>
  <si>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</si>
  <si>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</si>
  <si>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</si>
  <si>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</si>
  <si>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</si>
  <si>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</si>
  <si>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</si>
  <si>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</si>
  <si>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</si>
  <si>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</si>
  <si>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</si>
  <si>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</si>
  <si>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</si>
  <si>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</si>
  <si>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</si>
  <si>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</si>
  <si>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</si>
  <si>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</si>
  <si>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</si>
  <si>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</si>
  <si>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</si>
  <si>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</si>
  <si>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</si>
  <si>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</si>
  <si>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</si>
  <si>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</si>
  <si>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</si>
  <si>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</si>
  <si>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</si>
  <si>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</si>
  <si>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</si>
  <si>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</si>
  <si>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</si>
  <si>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</si>
  <si>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</si>
  <si>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</si>
  <si>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</si>
  <si>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</si>
  <si>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</si>
  <si>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</si>
  <si>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</si>
  <si>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</si>
  <si>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</si>
  <si>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</si>
  <si>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</si>
  <si>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</si>
  <si>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</si>
  <si>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</si>
  <si>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</si>
  <si>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</si>
  <si>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</si>
  <si>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</si>
  <si>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</si>
  <si>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</si>
  <si>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</si>
  <si>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</si>
  <si>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</si>
  <si>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</si>
  <si>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</si>
  <si>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</si>
  <si>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</si>
  <si>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</si>
  <si>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</si>
  <si>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</si>
  <si>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</si>
  <si>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</si>
  <si>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</si>
  <si>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</si>
  <si>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</si>
  <si>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</si>
  <si>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</si>
  <si>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</si>
  <si>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</si>
  <si>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</si>
  <si>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</si>
  <si>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</si>
  <si>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</si>
  <si>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</si>
  <si>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</si>
  <si>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</si>
  <si>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</si>
  <si>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</si>
  <si>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</si>
  <si>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</si>
  <si>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</si>
  <si>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</si>
  <si>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</si>
  <si>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</si>
  <si>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</si>
  <si>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</si>
  <si>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</si>
  <si>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</si>
  <si>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</si>
  <si>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</si>
  <si>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</si>
  <si>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</si>
  <si>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</si>
  <si>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</si>
  <si>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</si>
  <si>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</si>
  <si>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</si>
  <si>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</si>
  <si>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</si>
  <si>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</si>
  <si>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</si>
  <si>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</si>
  <si>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</si>
  <si>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</si>
  <si>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</si>
  <si>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</si>
  <si>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</si>
  <si>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</si>
  <si>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</si>
  <si>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</si>
  <si>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</si>
  <si>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</si>
  <si>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</si>
  <si>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</si>
  <si>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</si>
  <si>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</si>
  <si>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</si>
  <si>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</si>
  <si>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</si>
  <si>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</si>
  <si>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</si>
  <si>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</si>
  <si>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</si>
  <si>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</si>
  <si>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</si>
  <si>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</si>
  <si>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</si>
  <si>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</si>
  <si>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</si>
  <si>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</si>
  <si>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</si>
  <si>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</si>
  <si>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</si>
  <si>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</si>
  <si>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</si>
  <si>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</si>
  <si>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</si>
  <si>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</si>
  <si>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</si>
  <si>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</si>
  <si>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</si>
  <si>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</si>
  <si>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</si>
  <si>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</si>
  <si>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</si>
  <si>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</si>
  <si>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</si>
  <si>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</si>
  <si>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</si>
  <si>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</si>
  <si>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</si>
  <si>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</si>
  <si>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</si>
  <si>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</si>
  <si>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</si>
  <si>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</si>
  <si>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</si>
  <si>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</si>
  <si>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</si>
  <si>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</si>
  <si>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</si>
  <si>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</si>
  <si>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</si>
  <si>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</si>
  <si>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</si>
  <si>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</si>
  <si>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</si>
  <si>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</si>
  <si>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</si>
  <si>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</si>
  <si>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</si>
  <si>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</si>
  <si>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</si>
  <si>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</si>
  <si>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</si>
  <si>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</si>
  <si>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</si>
  <si>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</si>
  <si>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</si>
  <si>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</si>
  <si>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</si>
  <si>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</si>
  <si>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</si>
  <si>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</si>
  <si>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</si>
  <si>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</si>
  <si>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</si>
  <si>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</si>
  <si>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</si>
  <si>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</si>
  <si>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</si>
  <si>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</si>
  <si>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</si>
  <si>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</si>
  <si>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</si>
  <si>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</si>
  <si>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</si>
  <si>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</si>
  <si>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</si>
  <si>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</si>
  <si>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</si>
  <si>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</si>
  <si>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</si>
  <si>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</si>
  <si>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</si>
  <si>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</si>
  <si>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</si>
  <si>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</si>
  <si>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</si>
  <si>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</si>
  <si>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</si>
  <si>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</si>
  <si>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</si>
  <si>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</si>
  <si>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</si>
  <si>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</si>
  <si>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</si>
  <si>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</si>
  <si>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</si>
  <si>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</si>
  <si>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</si>
  <si>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</si>
  <si>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</si>
  <si>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</si>
  <si>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</si>
  <si>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</si>
  <si>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</si>
  <si>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</si>
  <si>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</si>
  <si>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</si>
  <si>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</si>
  <si>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</si>
  <si>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</si>
  <si>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</si>
  <si>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</si>
  <si>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</si>
  <si>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</si>
  <si>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</si>
  <si>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</si>
  <si>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</si>
  <si>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</si>
  <si>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</si>
  <si>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</si>
  <si>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</si>
  <si>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</si>
  <si>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</si>
  <si>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</si>
  <si>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</si>
  <si>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</si>
  <si>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</si>
  <si>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</si>
  <si>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</si>
  <si>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</si>
  <si>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</si>
  <si>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</si>
  <si>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</si>
  <si>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</si>
  <si>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</si>
  <si>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</si>
  <si>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</si>
  <si>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</si>
  <si>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</si>
  <si>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</si>
  <si>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</si>
  <si>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</si>
  <si>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</si>
  <si>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</si>
  <si>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</si>
  <si>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</si>
  <si>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</si>
  <si>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</si>
  <si>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</si>
  <si>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</si>
  <si>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</si>
  <si>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</si>
  <si>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</si>
  <si>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</si>
  <si>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</si>
  <si>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</si>
  <si>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</si>
  <si>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</si>
  <si>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</si>
  <si>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</si>
  <si>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</si>
  <si>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</si>
  <si>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</si>
  <si>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</si>
  <si>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</si>
  <si>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</si>
  <si>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</si>
  <si>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</si>
  <si>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</si>
  <si>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</si>
  <si>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</si>
  <si>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</si>
  <si>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</si>
  <si>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</si>
  <si>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</si>
  <si>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</si>
  <si>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</si>
  <si>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</si>
  <si>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</si>
  <si>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</si>
  <si>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</si>
  <si>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</si>
  <si>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</si>
  <si>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</si>
  <si>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</si>
  <si>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</si>
  <si>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</si>
  <si>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</si>
  <si>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</si>
  <si>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</si>
  <si>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</si>
  <si>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</si>
  <si>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</si>
  <si>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</si>
  <si>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</si>
  <si>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</si>
  <si>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</si>
  <si>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</si>
  <si>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</si>
  <si>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</si>
  <si>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</si>
  <si>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</si>
  <si>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</si>
  <si>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</si>
  <si>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</si>
  <si>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</si>
  <si>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</si>
  <si>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</si>
  <si>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</si>
  <si>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</si>
  <si>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</si>
  <si>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</si>
  <si>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</si>
  <si>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</si>
  <si>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</si>
  <si>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</si>
  <si>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</si>
  <si>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</si>
  <si>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</si>
  <si>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</si>
  <si>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</si>
  <si>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</si>
  <si>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</si>
  <si>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</si>
  <si>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</si>
  <si>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</si>
  <si>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</si>
  <si>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</si>
  <si>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</si>
  <si>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</si>
  <si>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</si>
  <si>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</si>
  <si>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</si>
  <si>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</si>
  <si>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</si>
  <si>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</si>
  <si>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</si>
  <si>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</si>
  <si>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</si>
  <si>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</si>
  <si>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</si>
  <si>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</si>
  <si>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</si>
  <si>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</si>
  <si>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</si>
  <si>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</si>
  <si>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</si>
  <si>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</si>
  <si>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</si>
  <si>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</si>
  <si>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</si>
  <si>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</si>
  <si>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</si>
  <si>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</si>
  <si>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</si>
  <si>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</si>
  <si>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</si>
  <si>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</si>
  <si>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</si>
  <si>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</si>
  <si>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</si>
  <si>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</si>
  <si>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</si>
  <si>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</si>
  <si>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</si>
  <si>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</si>
  <si>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</si>
  <si>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</si>
  <si>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</si>
  <si>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</si>
  <si>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</si>
  <si>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</si>
  <si>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</si>
  <si>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</si>
  <si>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</si>
  <si>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</si>
  <si>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</si>
  <si>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</si>
  <si>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</si>
  <si>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</si>
  <si>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</si>
  <si>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</si>
  <si>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</si>
  <si>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</si>
  <si>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</si>
  <si>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</si>
  <si>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</si>
  <si>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</si>
  <si>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</si>
  <si>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</si>
  <si>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</si>
  <si>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</si>
  <si>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</si>
  <si>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</si>
  <si>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</si>
  <si>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</si>
  <si>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</si>
  <si>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</si>
  <si>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</si>
  <si>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</si>
  <si>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</si>
  <si>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</si>
  <si>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</si>
  <si>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</si>
  <si>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</si>
  <si>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</si>
  <si>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</si>
  <si>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</si>
  <si>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</si>
  <si>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</si>
  <si>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</si>
  <si>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</si>
  <si>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</si>
  <si>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</si>
  <si>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</si>
  <si>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</si>
  <si>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</si>
  <si>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</si>
  <si>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</si>
  <si>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</si>
  <si>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</si>
  <si>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</si>
  <si>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</si>
  <si>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</si>
  <si>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</si>
  <si>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</si>
  <si>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</si>
  <si>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</si>
  <si>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</si>
  <si>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</si>
  <si>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</si>
  <si>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</si>
  <si>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</si>
  <si>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</si>
  <si>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</si>
  <si>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</si>
  <si>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</si>
  <si>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</si>
  <si>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</si>
  <si>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</si>
  <si>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</si>
  <si>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</si>
  <si>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</si>
  <si>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</si>
  <si>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</si>
  <si>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</si>
  <si>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</si>
  <si>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</si>
  <si>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</si>
  <si>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</si>
  <si>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</si>
  <si>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</si>
  <si>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</si>
  <si>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</si>
  <si>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</si>
  <si>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</si>
  <si>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</si>
  <si>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</si>
  <si>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</si>
  <si>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</si>
  <si>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</si>
  <si>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</si>
  <si>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</si>
  <si>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</si>
  <si>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</si>
  <si>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</si>
  <si>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</si>
  <si>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</si>
  <si>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</si>
  <si>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</si>
  <si>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</si>
  <si>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</si>
  <si>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</si>
  <si>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</si>
  <si>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</si>
  <si>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</si>
  <si>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</si>
  <si>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</si>
  <si>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</si>
  <si>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</si>
  <si>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</si>
  <si>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</si>
  <si>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</si>
  <si>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</si>
  <si>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</si>
  <si>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</si>
  <si>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</si>
  <si>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</si>
  <si>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</si>
  <si>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</si>
  <si>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</si>
  <si>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</si>
  <si>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</si>
  <si>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</si>
  <si>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</si>
  <si>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</si>
  <si>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</si>
  <si>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</si>
  <si>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</si>
  <si>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</si>
  <si>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</si>
  <si>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</si>
  <si>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</si>
  <si>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</si>
  <si>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</si>
  <si>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</si>
  <si>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</si>
  <si>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</si>
  <si>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</si>
  <si>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</si>
  <si>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</si>
  <si>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</si>
  <si>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</si>
  <si>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</si>
  <si>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</si>
  <si>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</si>
  <si>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</si>
  <si>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</si>
  <si>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</si>
  <si>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</si>
  <si>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</si>
  <si>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</si>
  <si>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</si>
  <si>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</si>
  <si>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</si>
  <si>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</si>
  <si>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</si>
  <si>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</si>
  <si>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</si>
  <si>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</si>
  <si>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</si>
  <si>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</si>
  <si>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</si>
  <si>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</si>
  <si>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</si>
  <si>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</si>
  <si>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</si>
  <si>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</si>
  <si>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</si>
  <si>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</si>
  <si>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</si>
  <si>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</si>
  <si>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</si>
  <si>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</si>
  <si>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</si>
  <si>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</si>
  <si>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</si>
  <si>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</si>
  <si>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</si>
  <si>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</si>
  <si>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</si>
  <si>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</si>
  <si>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</si>
  <si>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</si>
  <si>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</si>
  <si>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</si>
  <si>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</si>
  <si>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</si>
  <si>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</si>
  <si>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</si>
  <si>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</si>
  <si>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</si>
  <si>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</si>
  <si>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</si>
  <si>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</si>
  <si>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</si>
  <si>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</si>
  <si>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</si>
  <si>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</si>
  <si>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</si>
  <si>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</si>
  <si>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</si>
  <si>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</si>
  <si>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</si>
  <si>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</si>
  <si>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</si>
  <si>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</si>
  <si>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</si>
  <si>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</si>
  <si>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</si>
  <si>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</si>
  <si>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</si>
  <si>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</si>
  <si>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</si>
  <si>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</si>
  <si>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</si>
  <si>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</si>
  <si>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</si>
  <si>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</si>
  <si>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</si>
  <si>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</si>
  <si>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</si>
  <si>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</si>
  <si>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</si>
  <si>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</si>
  <si>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</si>
  <si>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</si>
  <si>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</si>
  <si>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</si>
  <si>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</si>
  <si>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</si>
  <si>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</si>
  <si>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</si>
  <si>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</si>
  <si>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</si>
  <si>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</si>
  <si>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</si>
  <si>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</si>
  <si>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</si>
  <si>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</si>
  <si>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</si>
  <si>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</si>
  <si>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</si>
  <si>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</si>
  <si>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</si>
  <si>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</si>
  <si>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</si>
  <si>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</si>
  <si>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</si>
  <si>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</si>
  <si>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</si>
  <si>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</si>
  <si>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</si>
  <si>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</si>
  <si>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</si>
  <si>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</si>
  <si>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</si>
  <si>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</si>
  <si>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</si>
  <si>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</si>
  <si>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</si>
  <si>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</si>
  <si>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</si>
  <si>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</si>
  <si>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</si>
  <si>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</si>
  <si>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</si>
  <si>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</si>
  <si>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</si>
  <si>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</si>
  <si>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</si>
  <si>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</si>
  <si>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</si>
  <si>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</si>
  <si>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</si>
  <si>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</si>
  <si>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</si>
  <si>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</si>
  <si>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</si>
  <si>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</si>
  <si>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</si>
  <si>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</si>
  <si>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</si>
  <si>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</si>
  <si>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</si>
  <si>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</si>
  <si>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</si>
  <si>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</si>
  <si>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</si>
  <si>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</si>
  <si>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</si>
  <si>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</si>
  <si>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</si>
  <si>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</si>
  <si>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</si>
  <si>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</si>
  <si>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</si>
  <si>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</si>
  <si>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</si>
  <si>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</si>
  <si>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</si>
  <si>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</si>
  <si>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</si>
  <si>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</si>
  <si>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</si>
  <si>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</si>
  <si>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</si>
  <si>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</si>
  <si>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</si>
  <si>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</si>
  <si>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</si>
  <si>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</si>
  <si>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</si>
  <si>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</si>
  <si>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</si>
  <si>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</si>
  <si>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</si>
  <si>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</si>
  <si>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</si>
  <si>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</si>
  <si>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</si>
  <si>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</si>
  <si>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</si>
  <si>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</si>
  <si>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</si>
  <si>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</si>
  <si>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</si>
  <si>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</si>
  <si>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</si>
  <si>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</si>
  <si>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</si>
  <si>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</si>
  <si>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</si>
  <si>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</si>
  <si>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</si>
  <si>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</si>
  <si>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</si>
  <si>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</si>
  <si>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</si>
  <si>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</si>
  <si>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</si>
  <si>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</si>
  <si>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</si>
  <si>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</si>
  <si>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</si>
  <si>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</si>
  <si>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</si>
  <si>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</si>
  <si>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</si>
  <si>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</si>
  <si>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</si>
  <si>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</si>
  <si>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</si>
  <si>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</si>
  <si>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</si>
  <si>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</si>
  <si>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</si>
  <si>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</si>
  <si>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</si>
  <si>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</si>
  <si>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</si>
  <si>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</si>
  <si>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</si>
  <si>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</si>
  <si>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</si>
  <si>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</si>
  <si>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</si>
  <si>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</si>
  <si>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</si>
  <si>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</si>
  <si>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</si>
  <si>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</si>
  <si>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</si>
  <si>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</si>
  <si>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</si>
  <si>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</si>
  <si>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</si>
  <si>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</si>
  <si>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</si>
  <si>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</si>
  <si>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</si>
  <si>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</si>
  <si>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</si>
  <si>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</si>
  <si>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</si>
  <si>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</si>
  <si>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</si>
  <si>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</si>
  <si>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</si>
  <si>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</si>
  <si>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</si>
  <si>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</si>
  <si>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</si>
  <si>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</si>
  <si>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</si>
  <si>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</si>
  <si>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</si>
  <si>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</si>
  <si>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</si>
  <si>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</si>
  <si>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</si>
  <si>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</si>
  <si>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</si>
  <si>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</si>
  <si>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</si>
  <si>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</si>
  <si>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</si>
  <si>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</si>
  <si>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</si>
  <si>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</si>
  <si>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</si>
  <si>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</si>
  <si>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</si>
  <si>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</si>
  <si>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</si>
  <si>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</si>
  <si>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</si>
  <si>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</si>
  <si>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</si>
  <si>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</si>
  <si>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</si>
  <si>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</si>
  <si>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</si>
  <si>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</si>
  <si>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</si>
  <si>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</si>
  <si>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</si>
  <si>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</si>
  <si>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</si>
  <si>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</si>
  <si>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</si>
  <si>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</si>
  <si>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</si>
  <si>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</si>
  <si>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</si>
  <si>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</si>
  <si>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</si>
  <si>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</si>
  <si>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</si>
  <si>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</si>
  <si>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</si>
  <si>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</si>
  <si>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</si>
  <si>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</si>
  <si>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</si>
  <si>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</si>
  <si>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</si>
  <si>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</si>
  <si>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</si>
  <si>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</si>
  <si>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</si>
  <si>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</si>
  <si>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</si>
  <si>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</si>
  <si>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</si>
  <si>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</si>
  <si>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</si>
  <si>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</si>
  <si>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</si>
  <si>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</si>
  <si>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</si>
  <si>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</si>
  <si>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</si>
  <si>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</si>
  <si>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</si>
  <si>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</si>
  <si>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</si>
  <si>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</si>
  <si>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</si>
  <si>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</si>
  <si>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</si>
  <si>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</si>
  <si>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</si>
  <si>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</si>
  <si>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</si>
  <si>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</si>
  <si>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</si>
  <si>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</si>
  <si>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</si>
  <si>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</si>
  <si>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</si>
  <si>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</si>
  <si>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</si>
  <si>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</si>
  <si>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</si>
  <si>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</si>
  <si>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</si>
  <si>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</si>
  <si>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</si>
  <si>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</si>
  <si>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</si>
  <si>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</si>
  <si>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</si>
  <si>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</si>
  <si>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</si>
  <si>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</si>
  <si>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</si>
  <si>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</si>
  <si>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</si>
  <si>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</si>
  <si>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</si>
  <si>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</si>
  <si>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</si>
  <si>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</si>
  <si>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</si>
  <si>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</si>
  <si>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</si>
  <si>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</si>
  <si>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</si>
  <si>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</si>
  <si>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</si>
  <si>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</si>
  <si>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</si>
  <si>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</si>
  <si>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</si>
  <si>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</si>
  <si>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</si>
  <si>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</si>
  <si>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</si>
  <si>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</si>
  <si>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</si>
  <si>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</si>
  <si>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</si>
  <si>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</si>
  <si>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</si>
  <si>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</si>
  <si>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</si>
  <si>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</si>
  <si>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</si>
  <si>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</si>
  <si>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</si>
  <si>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</si>
  <si>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</si>
  <si>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</si>
  <si>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</si>
  <si>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</si>
  <si>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</si>
  <si>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</si>
  <si>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</si>
  <si>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</si>
  <si>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</si>
  <si>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</si>
  <si>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</si>
  <si>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</si>
  <si>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</si>
  <si>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</si>
  <si>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</si>
  <si>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</si>
  <si>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</si>
  <si>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</si>
  <si>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</si>
  <si>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</si>
  <si>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</si>
  <si>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</si>
  <si>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</si>
  <si>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</si>
  <si>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</si>
  <si>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</si>
  <si>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</si>
  <si>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</si>
  <si>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</si>
  <si>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</si>
  <si>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</si>
  <si>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</si>
  <si>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</si>
  <si>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</si>
  <si>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</si>
  <si>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</si>
  <si>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</si>
  <si>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</si>
  <si>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</si>
  <si>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</si>
  <si>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</si>
  <si>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</si>
  <si>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</si>
  <si>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</si>
  <si>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</si>
  <si>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</si>
  <si>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</si>
  <si>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</si>
  <si>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</si>
  <si>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</si>
  <si>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</si>
  <si>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</si>
  <si>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</si>
  <si>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</si>
  <si>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</si>
  <si>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</si>
  <si>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</si>
  <si>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</si>
  <si>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</si>
  <si>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</si>
  <si>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</si>
  <si>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</si>
  <si>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</si>
  <si>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</si>
  <si>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</si>
  <si>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</si>
  <si>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</si>
  <si>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</si>
  <si>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</si>
  <si>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</si>
  <si>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</si>
  <si>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</si>
  <si>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</si>
  <si>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</si>
  <si>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</si>
  <si>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</si>
  <si>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</si>
  <si>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</si>
  <si>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</si>
  <si>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</si>
  <si>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</si>
  <si>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</si>
  <si>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</si>
  <si>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</si>
  <si>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</si>
  <si>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</si>
  <si>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</si>
  <si>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</si>
  <si>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</si>
  <si>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</si>
  <si>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</si>
  <si>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</si>
  <si>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</si>
  <si>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</si>
  <si>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</si>
  <si>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</si>
  <si>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</si>
  <si>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</si>
  <si>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</si>
  <si>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</si>
  <si>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</si>
  <si>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</si>
  <si>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</si>
  <si>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</si>
  <si>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</si>
  <si>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</si>
  <si>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</si>
  <si>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</si>
  <si>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</si>
  <si>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</si>
  <si>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</si>
  <si>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</si>
  <si>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</si>
  <si>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</si>
  <si>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</si>
  <si>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</si>
  <si>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</si>
  <si>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</si>
  <si>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</si>
  <si>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</si>
  <si>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</si>
  <si>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</si>
  <si>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</si>
  <si>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</si>
  <si>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</si>
  <si>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</si>
  <si>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</si>
  <si>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</si>
  <si>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</si>
  <si>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</si>
  <si>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</si>
  <si>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</si>
  <si>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</si>
  <si>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</si>
  <si>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</si>
  <si>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</si>
  <si>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</si>
  <si>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</si>
  <si>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</si>
  <si>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</si>
  <si>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</si>
  <si>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</si>
  <si>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</si>
  <si>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</si>
  <si>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</si>
  <si>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</si>
  <si>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</si>
  <si>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</si>
  <si>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</si>
  <si>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</si>
  <si>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</si>
  <si>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</si>
  <si>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</si>
  <si>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</si>
  <si>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</si>
  <si>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</si>
  <si>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</si>
  <si>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</si>
  <si>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</si>
  <si>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</si>
  <si>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</si>
  <si>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</si>
  <si>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</si>
  <si>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</si>
  <si>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</si>
  <si>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</si>
  <si>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</si>
  <si>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</si>
  <si>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</si>
  <si>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</si>
  <si>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</si>
  <si>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</si>
  <si>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</si>
  <si>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</si>
  <si>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</si>
  <si>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</si>
  <si>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</si>
  <si>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</si>
  <si>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</si>
  <si>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</si>
  <si>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</si>
  <si>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</si>
  <si>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</si>
  <si>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</si>
  <si>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</si>
  <si>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</si>
  <si>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</si>
  <si>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</si>
  <si>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</si>
  <si>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</si>
  <si>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</si>
  <si>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</si>
  <si>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</si>
  <si>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</si>
  <si>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</si>
  <si>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</si>
  <si>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</si>
  <si>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</si>
  <si>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</si>
  <si>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</si>
  <si>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</si>
  <si>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</si>
  <si>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</si>
  <si>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</si>
  <si>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</si>
  <si>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</si>
  <si>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</si>
  <si>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</si>
  <si>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</si>
  <si>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</si>
  <si>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</si>
  <si>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</si>
  <si>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</si>
  <si>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</si>
  <si>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</si>
  <si>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</si>
  <si>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</si>
  <si>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</si>
  <si>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</si>
  <si>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</si>
  <si>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</si>
  <si>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</si>
  <si>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</si>
  <si>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</si>
  <si>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</si>
  <si>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</si>
  <si>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</si>
  <si>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</si>
  <si>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</si>
  <si>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</si>
  <si>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</si>
  <si>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</si>
  <si>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</si>
  <si>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</si>
  <si>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</si>
  <si>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</si>
  <si>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</si>
  <si>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</si>
  <si>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</si>
  <si>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</si>
  <si>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</si>
  <si>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</si>
  <si>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</si>
  <si>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</si>
  <si>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</si>
  <si>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</si>
  <si>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</si>
  <si>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</si>
  <si>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</si>
  <si>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</si>
  <si>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</si>
  <si>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</si>
  <si>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</si>
  <si>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</si>
  <si>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</si>
  <si>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</si>
  <si>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</si>
  <si>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</si>
  <si>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</si>
  <si>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</si>
  <si>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</si>
  <si>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</si>
  <si>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</si>
  <si>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</si>
  <si>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</si>
  <si>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</si>
  <si>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</si>
  <si>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</si>
  <si>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</si>
  <si>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</si>
  <si>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</si>
  <si>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</si>
  <si>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</si>
  <si>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</si>
  <si>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</si>
  <si>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</si>
  <si>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</si>
  <si>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</si>
  <si>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</si>
  <si>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</si>
  <si>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</si>
  <si>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</si>
  <si>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</si>
  <si>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</si>
  <si>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</si>
  <si>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</si>
  <si>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</si>
  <si>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</si>
  <si>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</si>
  <si>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</si>
  <si>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</si>
  <si>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</si>
  <si>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</si>
  <si>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</si>
  <si>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</si>
  <si>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</si>
  <si>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</si>
  <si>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</si>
  <si>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</si>
  <si>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</si>
  <si>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</si>
  <si>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</si>
  <si>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</si>
  <si>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</si>
  <si>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</si>
  <si>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</si>
  <si>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</si>
  <si>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</si>
  <si>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</si>
  <si>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</si>
  <si>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</si>
  <si>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</si>
  <si>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</si>
  <si>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</si>
  <si>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</si>
  <si>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</si>
  <si>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</si>
  <si>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</si>
  <si>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</si>
  <si>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</si>
  <si>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</si>
  <si>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</si>
  <si>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</si>
  <si>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</si>
  <si>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</si>
  <si>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</si>
  <si>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</si>
  <si>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</si>
  <si>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</si>
  <si>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</si>
  <si>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</si>
  <si>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</si>
  <si>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</si>
  <si>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</si>
  <si>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</si>
  <si>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</si>
  <si>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</si>
  <si>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</si>
  <si>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</si>
  <si>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</si>
  <si>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</si>
  <si>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</si>
  <si>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</si>
  <si>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</si>
  <si>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</si>
  <si>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</si>
  <si>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</si>
  <si>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</si>
  <si>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</si>
  <si>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</si>
  <si>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</si>
  <si>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</si>
  <si>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</si>
  <si>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</si>
  <si>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</si>
  <si>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</si>
  <si>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</si>
  <si>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</si>
  <si>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</si>
  <si>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</si>
  <si>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</si>
  <si>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</si>
  <si>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</si>
  <si>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</si>
  <si>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</si>
  <si>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</si>
  <si>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</si>
  <si>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</si>
  <si>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</si>
  <si>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</si>
  <si>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</si>
  <si>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</si>
  <si>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</si>
  <si>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</si>
  <si>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</si>
  <si>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</si>
  <si>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</si>
  <si>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</si>
  <si>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</si>
  <si>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</si>
  <si>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</si>
  <si>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</si>
  <si>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</si>
  <si>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</si>
  <si>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</si>
  <si>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</si>
  <si>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</si>
  <si>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</si>
  <si>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</si>
  <si>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</si>
  <si>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</si>
  <si>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</si>
  <si>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</si>
  <si>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</si>
  <si>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</si>
  <si>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</si>
  <si>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</si>
  <si>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</si>
  <si>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</si>
  <si>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</si>
  <si>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</si>
  <si>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</si>
  <si>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</si>
  <si>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</si>
  <si>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</si>
  <si>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</si>
  <si>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</si>
  <si>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</si>
  <si>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</si>
  <si>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</si>
  <si>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</si>
  <si>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</si>
  <si>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</si>
  <si>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</si>
  <si>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</si>
  <si>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</si>
  <si>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</si>
  <si>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</si>
  <si>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</si>
  <si>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</si>
  <si>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</si>
  <si>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</si>
  <si>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</si>
  <si>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</si>
  <si>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</si>
  <si>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</si>
  <si>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</si>
  <si>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</si>
  <si>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</si>
  <si>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</si>
  <si>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</si>
  <si>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</si>
  <si>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</si>
  <si>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</si>
  <si>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</si>
  <si>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</si>
  <si>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</si>
  <si>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</si>
  <si>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</si>
  <si>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</si>
  <si>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</si>
  <si>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</si>
  <si>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</si>
  <si>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</si>
  <si>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</si>
  <si>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</si>
  <si>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</si>
  <si>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</si>
  <si>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</si>
  <si>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</si>
  <si>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</si>
  <si>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</si>
  <si>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</si>
  <si>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</si>
  <si>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</si>
  <si>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</si>
  <si>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</si>
  <si>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</si>
  <si>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</si>
  <si>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</si>
  <si>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</si>
  <si>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</si>
  <si>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</si>
  <si>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</si>
  <si>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</si>
  <si>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</si>
  <si>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</si>
  <si>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</si>
  <si>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</si>
  <si>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</si>
  <si>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</si>
  <si>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</si>
  <si>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</si>
  <si>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</si>
  <si>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</si>
  <si>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</si>
  <si>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</si>
  <si>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</si>
  <si>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</si>
  <si>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</si>
  <si>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</si>
  <si>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</si>
  <si>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</si>
  <si>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</si>
  <si>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</si>
  <si>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</si>
  <si>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</si>
  <si>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</si>
  <si>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</si>
  <si>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</si>
  <si>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</si>
  <si>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</si>
  <si>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</si>
  <si>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</si>
  <si>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</si>
  <si>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</si>
  <si>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</si>
  <si>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</si>
  <si>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</si>
  <si>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</si>
  <si>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</si>
  <si>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</si>
  <si>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</si>
  <si>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</si>
  <si>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</si>
  <si>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</si>
  <si>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</si>
  <si>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</si>
  <si>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</si>
  <si>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</si>
  <si>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</si>
  <si>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</si>
  <si>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</si>
  <si>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</si>
  <si>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</si>
  <si>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</si>
  <si>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</si>
  <si>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</si>
  <si>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</si>
  <si>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</si>
  <si>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</si>
  <si>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</si>
  <si>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</si>
  <si>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</si>
  <si>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</si>
  <si>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</si>
  <si>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</si>
  <si>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</si>
  <si>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</si>
  <si>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</si>
  <si>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</si>
  <si>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</si>
  <si>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</si>
  <si>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</si>
  <si>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</si>
  <si>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</si>
  <si>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</si>
  <si>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</si>
  <si>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</si>
  <si>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</si>
  <si>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</si>
  <si>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</si>
  <si>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</si>
  <si>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</si>
  <si>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</si>
  <si>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</si>
  <si>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</si>
  <si>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</si>
  <si>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</si>
  <si>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</si>
  <si>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</si>
  <si>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</si>
  <si>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</si>
  <si>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</si>
  <si>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</si>
  <si>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</si>
  <si>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</si>
  <si>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</si>
  <si>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</si>
  <si>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</si>
  <si>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</si>
  <si>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</si>
  <si>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</si>
  <si>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</si>
  <si>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</si>
  <si>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</si>
  <si>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</si>
  <si>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</si>
  <si>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</si>
  <si>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</si>
  <si>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</si>
  <si>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</si>
  <si>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</si>
  <si>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</si>
  <si>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</si>
  <si>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</si>
  <si>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</si>
  <si>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</si>
  <si>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</si>
  <si>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</si>
  <si>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</si>
  <si>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</si>
  <si>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</si>
  <si>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</si>
  <si>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</si>
  <si>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</si>
  <si>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</si>
  <si>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</si>
  <si>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</si>
  <si>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</si>
  <si>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</si>
  <si>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</si>
  <si>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</si>
  <si>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</si>
  <si>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</si>
  <si>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</si>
  <si>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</si>
  <si>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</si>
  <si>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</si>
  <si>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</si>
  <si>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</si>
  <si>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</si>
  <si>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</si>
  <si>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</si>
  <si>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</si>
  <si>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</si>
  <si>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</si>
  <si>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</si>
  <si>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</si>
  <si>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</si>
  <si>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</si>
  <si>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</si>
  <si>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</si>
  <si>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</si>
  <si>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</si>
  <si>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</si>
  <si>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</si>
  <si>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</si>
  <si>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</si>
  <si>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</si>
  <si>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</si>
  <si>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</si>
  <si>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</si>
  <si>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</si>
  <si>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</si>
  <si>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</si>
  <si>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</si>
  <si>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</si>
  <si>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</si>
  <si>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</si>
  <si>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</si>
  <si>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</si>
  <si>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</si>
  <si>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</si>
  <si>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</si>
  <si>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</si>
  <si>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</si>
  <si>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</si>
  <si>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</si>
  <si>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</si>
  <si>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</si>
  <si>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</si>
  <si>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</si>
  <si>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</si>
  <si>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</si>
  <si>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</si>
  <si>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</si>
  <si>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</si>
  <si>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</si>
  <si>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</si>
  <si>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</si>
  <si>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</si>
  <si>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</si>
  <si>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</si>
  <si>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</si>
  <si>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</si>
  <si>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</si>
  <si>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</si>
  <si>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</si>
  <si>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</si>
  <si>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</si>
  <si>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</si>
  <si>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</si>
  <si>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</si>
  <si>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</si>
  <si>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</si>
  <si>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</si>
  <si>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</si>
  <si>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</si>
  <si>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</si>
  <si>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</si>
  <si>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</si>
  <si>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</si>
  <si>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</si>
  <si>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</si>
  <si>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</si>
  <si>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</si>
  <si>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</si>
  <si>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</si>
  <si>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</si>
  <si>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</si>
  <si>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</si>
  <si>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</si>
  <si>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</si>
  <si>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</si>
  <si>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</si>
  <si>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</si>
  <si>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</si>
  <si>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</si>
  <si>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</si>
  <si>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</si>
  <si>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</si>
  <si>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</si>
  <si>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</si>
  <si>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</si>
  <si>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</si>
  <si>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</si>
  <si>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</si>
  <si>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</si>
  <si>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</si>
  <si>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</si>
  <si>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</si>
  <si>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</si>
  <si>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</si>
  <si>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</si>
  <si>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</si>
  <si>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</si>
  <si>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</si>
  <si>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</si>
  <si>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</si>
  <si>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</si>
  <si>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</si>
  <si>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</si>
  <si>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</si>
  <si>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</si>
  <si>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</si>
  <si>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</si>
  <si>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</si>
  <si>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</si>
  <si>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</si>
  <si>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</si>
  <si>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</si>
  <si>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</si>
  <si>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</si>
  <si>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</si>
  <si>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</si>
  <si>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</si>
  <si>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</si>
  <si>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</si>
  <si>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</si>
  <si>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</si>
  <si>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</si>
  <si>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</si>
  <si>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</si>
  <si>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</si>
  <si>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</si>
  <si>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</si>
  <si>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</si>
  <si>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</si>
  <si>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</si>
  <si>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</si>
  <si>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</si>
  <si>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</si>
  <si>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</si>
  <si>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</si>
  <si>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</si>
  <si>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</si>
  <si>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</si>
  <si>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</si>
  <si>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</si>
  <si>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</si>
  <si>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</si>
  <si>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</si>
  <si>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</si>
  <si>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</si>
  <si>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</si>
  <si>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</si>
  <si>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</si>
  <si>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</si>
  <si>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</si>
  <si>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</si>
  <si>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</si>
  <si>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</si>
  <si>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</si>
  <si>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</si>
  <si>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</si>
  <si>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</si>
  <si>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</si>
  <si>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</si>
  <si>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</si>
  <si>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</si>
  <si>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</si>
  <si>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</si>
  <si>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</si>
  <si>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</si>
  <si>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</si>
  <si>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</si>
  <si>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</si>
  <si>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</si>
  <si>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</si>
  <si>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</si>
  <si>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</si>
  <si>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</si>
  <si>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</si>
  <si>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</si>
  <si>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</si>
  <si>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</si>
  <si>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</si>
  <si>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</si>
  <si>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</si>
  <si>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</si>
  <si>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</si>
  <si>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</si>
  <si>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</si>
  <si>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</si>
  <si>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</si>
  <si>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</si>
  <si>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</si>
  <si>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</si>
  <si>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</si>
  <si>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</si>
  <si>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</si>
  <si>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</si>
  <si>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</si>
  <si>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</si>
  <si>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</si>
  <si>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</si>
  <si>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</si>
  <si>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</si>
  <si>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</si>
  <si>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</si>
  <si>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</si>
  <si>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</si>
  <si>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</si>
  <si>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</si>
  <si>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</si>
  <si>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</si>
  <si>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</si>
  <si>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</si>
  <si>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</si>
  <si>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</si>
  <si>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</si>
  <si>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</si>
  <si>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</si>
  <si>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</si>
  <si>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</si>
  <si>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</si>
  <si>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</si>
  <si>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</si>
  <si>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</si>
  <si>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</si>
  <si>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</si>
  <si>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</si>
  <si>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</si>
  <si>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</si>
  <si>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</si>
  <si>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</si>
  <si>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</si>
  <si>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</si>
  <si>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</si>
  <si>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</si>
  <si>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</si>
  <si>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</si>
  <si>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</si>
  <si>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</si>
  <si>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</si>
  <si>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</si>
  <si>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</si>
  <si>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</si>
  <si>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</si>
  <si>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</si>
  <si>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</si>
  <si>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</si>
  <si>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</si>
  <si>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</si>
  <si>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</si>
  <si>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</si>
  <si>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</si>
  <si>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</si>
  <si>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</si>
  <si>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</si>
  <si>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</si>
  <si>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</si>
  <si>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</si>
  <si>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</si>
  <si>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</si>
  <si>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</si>
  <si>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</si>
  <si>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</si>
  <si>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</si>
  <si>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</si>
  <si>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</si>
  <si>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</si>
  <si>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</si>
  <si>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</si>
  <si>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</si>
  <si>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</si>
  <si>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</si>
  <si>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</si>
  <si>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</si>
  <si>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</si>
  <si>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</si>
  <si>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</si>
  <si>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</si>
  <si>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</si>
  <si>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</si>
  <si>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</si>
  <si>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</si>
  <si>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</si>
  <si>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</si>
  <si>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</si>
  <si>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</si>
  <si>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</si>
  <si>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</si>
  <si>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</si>
  <si>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</si>
  <si>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</si>
  <si>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</si>
  <si>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</si>
  <si>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</si>
  <si>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</si>
  <si>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</si>
  <si>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</si>
  <si>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</si>
  <si>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</si>
  <si>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</si>
  <si>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</si>
  <si>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</si>
  <si>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</si>
  <si>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</si>
  <si>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</si>
  <si>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</si>
  <si>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</si>
  <si>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</si>
  <si>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</si>
  <si>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</si>
  <si>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</si>
  <si>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</si>
  <si>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</si>
  <si>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</si>
  <si>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</si>
  <si>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</si>
  <si>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</si>
  <si>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</si>
  <si>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</si>
  <si>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</si>
  <si>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</si>
  <si>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</si>
  <si>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</si>
  <si>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</si>
  <si>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</si>
  <si>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</si>
  <si>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</si>
  <si>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</si>
  <si>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</si>
  <si>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</si>
  <si>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</si>
  <si>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</si>
  <si>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</si>
  <si>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</si>
  <si>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</si>
  <si>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</si>
  <si>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</si>
  <si>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</si>
  <si>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</si>
  <si>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</si>
  <si>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</si>
  <si>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</si>
  <si>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</si>
  <si>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</si>
  <si>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</si>
  <si>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</si>
  <si>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</si>
  <si>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</si>
  <si>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</si>
  <si>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</si>
  <si>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</si>
  <si>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</si>
  <si>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</si>
  <si>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</si>
  <si>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</si>
  <si>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</si>
  <si>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</si>
  <si>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</si>
  <si>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</si>
  <si>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</si>
  <si>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</si>
  <si>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</si>
  <si>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</si>
  <si>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</si>
  <si>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</si>
  <si>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</si>
  <si>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</si>
  <si>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</si>
  <si>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</si>
  <si>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</si>
  <si>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</si>
  <si>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</si>
  <si>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</si>
  <si>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</si>
  <si>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</si>
  <si>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</si>
  <si>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</si>
  <si>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</si>
  <si>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</si>
  <si>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</si>
  <si>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</si>
  <si>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</si>
  <si>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</si>
  <si>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</si>
  <si>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</si>
  <si>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</si>
  <si>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</si>
  <si>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</si>
  <si>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</si>
  <si>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</si>
  <si>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</si>
  <si>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</si>
  <si>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</si>
  <si>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</si>
  <si>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</si>
  <si>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</si>
  <si>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</si>
  <si>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</si>
  <si>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</si>
  <si>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</si>
  <si>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</si>
  <si>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</si>
  <si>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</si>
  <si>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</si>
  <si>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</si>
  <si>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</si>
  <si>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</si>
  <si>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</si>
  <si>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</si>
  <si>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</si>
  <si>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</si>
  <si>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</si>
  <si>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</si>
  <si>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</si>
  <si>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</si>
  <si>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</si>
  <si>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</si>
  <si>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</si>
  <si>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</si>
  <si>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</si>
  <si>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</si>
  <si>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</si>
  <si>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</si>
  <si>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</si>
  <si>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</si>
  <si>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</si>
  <si>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</si>
  <si>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</si>
  <si>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</si>
  <si>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</si>
  <si>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</si>
  <si>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</si>
  <si>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</si>
  <si>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</si>
  <si>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</si>
  <si>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</si>
  <si>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</si>
  <si>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</si>
  <si>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</si>
  <si>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</si>
  <si>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</si>
  <si>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</si>
  <si>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</si>
  <si>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</si>
  <si>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</si>
  <si>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</si>
  <si>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</si>
  <si>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</si>
  <si>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</si>
  <si>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</si>
  <si>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</si>
  <si>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</si>
  <si>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</si>
  <si>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</si>
  <si>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</si>
  <si>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</si>
  <si>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</si>
  <si>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</si>
  <si>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</si>
  <si>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</si>
  <si>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</si>
  <si>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</si>
  <si>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</si>
  <si>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</si>
  <si>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</si>
  <si>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</si>
  <si>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</si>
  <si>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</si>
  <si>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</si>
  <si>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</si>
  <si>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</si>
  <si>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</si>
  <si>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</si>
  <si>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</si>
  <si>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</si>
  <si>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</si>
  <si>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</si>
  <si>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</si>
  <si>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</si>
  <si>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</si>
  <si>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</si>
  <si>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</si>
  <si>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</si>
  <si>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</si>
  <si>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</si>
  <si>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</si>
  <si>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</si>
  <si>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</si>
  <si>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</si>
  <si>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</si>
  <si>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</si>
  <si>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</si>
  <si>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</si>
  <si>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</si>
  <si>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</si>
  <si>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</si>
  <si>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</si>
  <si>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</si>
  <si>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</si>
  <si>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</si>
  <si>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</si>
  <si>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</si>
  <si>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</si>
  <si>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</si>
  <si>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</si>
  <si>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</si>
  <si>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</si>
  <si>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</si>
  <si>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</si>
  <si>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</si>
  <si>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</si>
  <si>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</si>
  <si>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</si>
  <si>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</si>
  <si>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</si>
  <si>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</si>
  <si>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</si>
  <si>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</si>
  <si>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</si>
  <si>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</si>
  <si>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</si>
  <si>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</si>
  <si>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</si>
  <si>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</si>
  <si>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</si>
  <si>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</si>
  <si>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</si>
  <si>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</si>
  <si>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</si>
  <si>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</si>
  <si>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</si>
  <si>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</si>
  <si>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</si>
  <si>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</si>
  <si>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</si>
  <si>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</si>
  <si>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</si>
  <si>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</si>
  <si>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</si>
  <si>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</si>
  <si>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</si>
  <si>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</si>
  <si>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</si>
  <si>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</si>
  <si>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</si>
  <si>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</si>
  <si>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</si>
  <si>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</si>
  <si>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</si>
  <si>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</si>
  <si>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</si>
  <si>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</si>
  <si>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</si>
  <si>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</si>
  <si>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</si>
  <si>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</si>
  <si>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</si>
  <si>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</si>
  <si>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</si>
  <si>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</si>
  <si>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</si>
  <si>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</si>
  <si>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</si>
  <si>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</si>
  <si>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</si>
  <si>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</si>
  <si>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</si>
  <si>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</si>
  <si>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</si>
  <si>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</si>
  <si>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</si>
  <si>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</si>
  <si>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</si>
  <si>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</si>
  <si>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</si>
  <si>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</si>
  <si>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</si>
  <si>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</si>
  <si>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</si>
  <si>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</si>
  <si>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</si>
  <si>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</si>
  <si>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</si>
  <si>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</si>
  <si>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</si>
  <si>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</si>
  <si>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</si>
  <si>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</si>
  <si>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</si>
  <si>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</si>
  <si>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</si>
  <si>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</si>
  <si>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</si>
  <si>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</si>
  <si>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</si>
  <si>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</si>
  <si>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</si>
  <si>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</si>
  <si>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</si>
  <si>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</si>
  <si>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</si>
  <si>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</si>
  <si>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</si>
  <si>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</si>
  <si>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</si>
  <si>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</si>
  <si>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</si>
  <si>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</si>
  <si>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</si>
  <si>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</si>
  <si>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</si>
  <si>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</si>
  <si>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</si>
  <si>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</si>
  <si>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</si>
  <si>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</si>
  <si>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</si>
  <si>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</si>
  <si>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</si>
  <si>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</si>
  <si>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</si>
  <si>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</si>
  <si>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</si>
  <si>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</si>
  <si>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</si>
  <si>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</si>
  <si>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</si>
  <si>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</si>
  <si>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</si>
  <si>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</si>
  <si>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</si>
  <si>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</si>
  <si>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</si>
  <si>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</si>
  <si>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</si>
  <si>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</si>
  <si>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</si>
  <si>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</si>
  <si>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</si>
  <si>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</si>
  <si>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</si>
  <si>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</si>
  <si>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</si>
  <si>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</si>
  <si>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</si>
  <si>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</si>
  <si>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</si>
  <si>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</si>
  <si>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</si>
  <si>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</si>
  <si>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</si>
  <si>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</si>
  <si>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</si>
  <si>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</si>
  <si>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</si>
  <si>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</si>
  <si>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</si>
  <si>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</si>
  <si>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</si>
  <si>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</si>
  <si>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</si>
  <si>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</si>
  <si>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</si>
  <si>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</si>
  <si>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</si>
  <si>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</si>
  <si>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</si>
  <si>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</si>
  <si>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</si>
  <si>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</si>
  <si>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</si>
  <si>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</si>
  <si>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</si>
  <si>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</si>
  <si>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</si>
  <si>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</si>
  <si>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</si>
  <si>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</si>
  <si>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</si>
  <si>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</si>
  <si>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</si>
  <si>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</si>
  <si>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</si>
  <si>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</si>
  <si>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</si>
  <si>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</si>
  <si>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</si>
  <si>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</si>
  <si>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</si>
  <si>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</si>
  <si>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</si>
  <si>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</si>
  <si>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</si>
  <si>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</si>
  <si>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</si>
  <si>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</si>
  <si>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</si>
  <si>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</si>
  <si>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</si>
  <si>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</si>
  <si>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</si>
  <si>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</si>
  <si>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</si>
  <si>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</si>
  <si>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</si>
  <si>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</si>
  <si>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</si>
  <si>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</si>
  <si>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</si>
  <si>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</si>
  <si>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</si>
  <si>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</si>
  <si>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</si>
  <si>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</si>
  <si>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</si>
  <si>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</si>
  <si>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</si>
  <si>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</si>
  <si>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</si>
  <si>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</si>
  <si>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</si>
  <si>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</si>
  <si>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</si>
  <si>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</si>
  <si>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</si>
  <si>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</si>
  <si>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</si>
  <si>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</si>
  <si>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</si>
  <si>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</si>
  <si>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</si>
  <si>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</si>
  <si>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</si>
  <si>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</si>
  <si>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</si>
  <si>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</si>
  <si>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</si>
  <si>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</si>
  <si>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</si>
  <si>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</si>
  <si>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</si>
  <si>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</si>
  <si>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</si>
  <si>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</si>
  <si>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</si>
  <si>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</si>
  <si>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</si>
  <si>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</si>
  <si>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</si>
  <si>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</si>
  <si>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</si>
  <si>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</si>
  <si>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</si>
  <si>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</si>
  <si>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</si>
  <si>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</si>
  <si>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</si>
  <si>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</si>
  <si>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</si>
  <si>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</si>
  <si>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</si>
  <si>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</si>
  <si>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</si>
  <si>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</si>
  <si>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</si>
  <si>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</si>
  <si>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</si>
  <si>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</si>
  <si>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</si>
  <si>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</si>
  <si>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</si>
  <si>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</si>
  <si>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</si>
  <si>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</si>
  <si>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</si>
  <si>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</si>
  <si>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</si>
  <si>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</si>
  <si>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</si>
  <si>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</si>
  <si>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</si>
  <si>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</si>
  <si>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</si>
  <si>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</si>
  <si>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</si>
  <si>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</si>
  <si>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</si>
  <si>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</si>
  <si>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</si>
  <si>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</si>
  <si>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</si>
  <si>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</si>
  <si>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</si>
  <si>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</si>
  <si>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</si>
  <si>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</si>
  <si>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</si>
  <si>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</si>
  <si>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</si>
  <si>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</si>
  <si>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</si>
  <si>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</si>
  <si>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</si>
  <si>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</si>
  <si>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</si>
  <si>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</si>
  <si>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</si>
  <si>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</si>
  <si>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</si>
  <si>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</si>
  <si>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</si>
  <si>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</si>
  <si>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</si>
  <si>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</si>
  <si>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</si>
  <si>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</si>
  <si>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</si>
  <si>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</si>
  <si>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</si>
  <si>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</si>
  <si>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</si>
  <si>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</si>
  <si>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</si>
  <si>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</si>
  <si>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</si>
  <si>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</si>
  <si>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</si>
  <si>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</si>
  <si>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</si>
  <si>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</si>
  <si>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</si>
  <si>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</si>
  <si>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</si>
  <si>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</si>
  <si>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</si>
  <si>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</si>
  <si>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</si>
  <si>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</si>
  <si>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</si>
  <si>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</si>
  <si>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</si>
  <si>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</si>
  <si>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</si>
  <si>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</si>
  <si>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</si>
  <si>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</si>
  <si>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</si>
  <si>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</si>
  <si>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</si>
  <si>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</si>
  <si>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</si>
  <si>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</si>
  <si>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</si>
  <si>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</si>
  <si>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</si>
  <si>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</si>
  <si>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</si>
  <si>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</si>
  <si>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</si>
  <si>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</si>
  <si>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</si>
  <si>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</si>
  <si>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</si>
  <si>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</si>
  <si>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</si>
  <si>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</si>
  <si>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</si>
  <si>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</si>
  <si>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</si>
  <si>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</si>
  <si>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</si>
  <si>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</si>
  <si>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</si>
  <si>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</si>
  <si>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</si>
  <si>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</si>
  <si>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</si>
  <si>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</si>
  <si>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</si>
  <si>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</si>
  <si>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</si>
  <si>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</si>
  <si>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</si>
  <si>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</si>
  <si>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</si>
  <si>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</si>
  <si>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</si>
  <si>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</si>
  <si>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</si>
  <si>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</si>
  <si>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</si>
  <si>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</si>
  <si>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</si>
  <si>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</si>
  <si>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</si>
  <si>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</si>
  <si>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</si>
  <si>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</si>
  <si>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</si>
  <si>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</si>
  <si>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</si>
  <si>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</si>
  <si>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</si>
  <si>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</si>
  <si>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</si>
  <si>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</si>
  <si>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</si>
  <si>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</si>
  <si>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</si>
  <si>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</si>
  <si>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</si>
  <si>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</si>
  <si>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</si>
  <si>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</si>
  <si>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</si>
  <si>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</si>
  <si>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</si>
  <si>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</si>
  <si>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</si>
  <si>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</si>
  <si>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</si>
  <si>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</si>
  <si>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</si>
  <si>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</si>
  <si>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</si>
  <si>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</si>
  <si>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</si>
  <si>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</si>
  <si>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</si>
  <si>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</si>
  <si>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</si>
  <si>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</si>
  <si>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</si>
  <si>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</si>
  <si>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</si>
  <si>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</si>
  <si>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</si>
  <si>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</si>
  <si>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</si>
  <si>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</si>
  <si>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</si>
  <si>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</si>
  <si>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</si>
  <si>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</si>
  <si>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</si>
  <si>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</si>
  <si>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</si>
  <si>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</si>
  <si>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</si>
  <si>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</si>
  <si>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</si>
  <si>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</si>
  <si>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</si>
  <si>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</si>
  <si>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</si>
  <si>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</si>
  <si>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</si>
  <si>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</si>
  <si>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</si>
  <si>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</si>
  <si>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</si>
  <si>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</si>
  <si>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</si>
  <si>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</si>
  <si>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</si>
  <si>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</si>
  <si>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</si>
  <si>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</si>
  <si>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</si>
  <si>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</si>
  <si>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</si>
  <si>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</si>
  <si>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</si>
  <si>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</si>
  <si>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</si>
  <si>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</si>
  <si>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</si>
  <si>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</si>
  <si>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</si>
  <si>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</si>
  <si>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</si>
  <si>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</si>
  <si>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</si>
  <si>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</si>
  <si>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</si>
  <si>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</si>
  <si>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</si>
  <si>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</si>
  <si>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</si>
  <si>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</si>
  <si>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</si>
  <si>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</si>
  <si>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</si>
  <si>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</si>
  <si>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</si>
  <si>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</si>
  <si>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</si>
  <si>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</si>
  <si>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</si>
  <si>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</si>
  <si>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</si>
  <si>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</si>
  <si>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</si>
  <si>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</si>
  <si>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</si>
  <si>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</si>
  <si>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</si>
  <si>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</si>
  <si>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</si>
  <si>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</si>
  <si>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</si>
  <si>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</si>
  <si>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</si>
  <si>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</si>
  <si>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</si>
  <si>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</si>
  <si>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</si>
  <si>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</si>
  <si>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</si>
  <si>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</si>
  <si>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</si>
  <si>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</si>
  <si>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</si>
  <si>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</si>
  <si>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</si>
  <si>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</si>
  <si>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</si>
  <si>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</si>
  <si>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</si>
  <si>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</si>
  <si>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</si>
  <si>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</si>
  <si>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</si>
  <si>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</si>
  <si>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</si>
  <si>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</si>
  <si>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</si>
  <si>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</si>
  <si>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</si>
  <si>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</si>
  <si>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</si>
  <si>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</si>
  <si>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</si>
  <si>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</si>
  <si>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</si>
  <si>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</si>
  <si>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</si>
  <si>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</si>
  <si>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</si>
  <si>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</si>
  <si>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</si>
  <si>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</si>
  <si>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</si>
  <si>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</si>
  <si>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</si>
  <si>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</si>
  <si>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</si>
  <si>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</si>
  <si>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</si>
  <si>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</si>
  <si>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</si>
  <si>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</si>
  <si>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</si>
  <si>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</si>
  <si>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</si>
  <si>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</si>
  <si>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</si>
  <si>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</si>
  <si>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</si>
  <si>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</si>
  <si>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</si>
  <si>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</si>
  <si>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</si>
  <si>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</si>
  <si>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</si>
  <si>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</si>
  <si>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</si>
  <si>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</si>
  <si>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</si>
  <si>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</si>
  <si>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</si>
  <si>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</si>
  <si>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</si>
  <si>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</si>
  <si>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</si>
  <si>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</si>
  <si>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</si>
  <si>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</si>
  <si>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</si>
  <si>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</si>
  <si>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</si>
  <si>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</si>
  <si>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</si>
  <si>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</si>
  <si>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</si>
  <si>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</si>
  <si>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</si>
  <si>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</si>
  <si>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</si>
  <si>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</si>
  <si>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</si>
  <si>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</si>
  <si>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</si>
  <si>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</si>
  <si>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</si>
  <si>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</si>
  <si>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</si>
  <si>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</si>
  <si>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</si>
  <si>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</si>
  <si>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</si>
  <si>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</si>
  <si>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</si>
  <si>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</si>
  <si>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</si>
  <si>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</si>
  <si>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</si>
  <si>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</si>
  <si>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</si>
  <si>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</si>
  <si>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</si>
  <si>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</si>
  <si>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</si>
  <si>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</si>
  <si>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</si>
  <si>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</si>
  <si>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</si>
  <si>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</si>
  <si>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</si>
  <si>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</si>
  <si>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</si>
  <si>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</si>
  <si>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</si>
  <si>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</si>
  <si>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</si>
  <si>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</si>
  <si>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</si>
  <si>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</si>
  <si>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</si>
  <si>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</si>
  <si>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</si>
  <si>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</si>
  <si>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</si>
  <si>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</si>
  <si>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</si>
  <si>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</si>
  <si>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</si>
  <si>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</si>
  <si>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</si>
  <si>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</si>
  <si>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</si>
  <si>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</si>
  <si>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</si>
  <si>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</si>
  <si>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</si>
  <si>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</si>
  <si>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</si>
  <si>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</si>
  <si>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</si>
  <si>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</si>
  <si>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</si>
  <si>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</si>
  <si>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</si>
  <si>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</si>
  <si>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</si>
  <si>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</si>
  <si>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</si>
  <si>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</si>
  <si>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</si>
  <si>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</si>
  <si>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</si>
  <si>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</si>
  <si>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</si>
  <si>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</si>
  <si>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</si>
  <si>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</si>
  <si>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</si>
  <si>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</si>
  <si>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</si>
  <si>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</si>
  <si>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</si>
  <si>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</si>
  <si>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</si>
  <si>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</si>
  <si>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</si>
  <si>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</si>
  <si>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</si>
  <si>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</si>
  <si>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</si>
  <si>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</si>
  <si>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</si>
  <si>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</si>
  <si>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</si>
  <si>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</si>
  <si>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</si>
  <si>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</si>
  <si>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</si>
  <si>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</si>
  <si>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</si>
  <si>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</si>
  <si>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</si>
  <si>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</si>
  <si>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</si>
  <si>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</si>
  <si>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</si>
  <si>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</si>
  <si>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</si>
  <si>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</si>
  <si>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</si>
  <si>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</si>
  <si>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</si>
  <si>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</si>
  <si>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</si>
  <si>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</si>
  <si>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</si>
  <si>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</si>
  <si>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</si>
  <si>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</si>
  <si>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</si>
  <si>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</si>
  <si>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</si>
  <si>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</si>
  <si>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</si>
  <si>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</si>
  <si>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</si>
  <si>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</si>
  <si>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</si>
  <si>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</si>
  <si>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</si>
  <si>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</si>
  <si>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</si>
  <si>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</si>
  <si>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</si>
  <si>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</si>
  <si>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</si>
  <si>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</si>
  <si>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</si>
  <si>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</si>
  <si>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</si>
  <si>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</si>
  <si>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</si>
  <si>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</si>
  <si>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</si>
  <si>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</si>
  <si>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</si>
  <si>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</si>
  <si>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</si>
  <si>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</si>
  <si>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</si>
  <si>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</si>
  <si>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</si>
  <si>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</si>
  <si>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</si>
  <si>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</si>
  <si>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</si>
  <si>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</si>
  <si>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</si>
  <si>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</si>
  <si>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</si>
  <si>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</si>
  <si>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</si>
  <si>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</si>
  <si>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</si>
  <si>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</si>
  <si>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</si>
  <si>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</si>
  <si>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</si>
  <si>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</si>
  <si>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</si>
  <si>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</si>
  <si>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</si>
  <si>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</si>
  <si>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</si>
  <si>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</si>
  <si>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</si>
  <si>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</si>
  <si>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</si>
  <si>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</si>
  <si>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</si>
  <si>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</si>
  <si>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</si>
  <si>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</si>
  <si>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</si>
  <si>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</si>
  <si>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</si>
  <si>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</si>
  <si>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</si>
  <si>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</si>
  <si>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</si>
  <si>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</si>
  <si>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</si>
  <si>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</si>
  <si>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</si>
  <si>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</si>
  <si>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</si>
  <si>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</si>
  <si>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</si>
  <si>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</si>
  <si>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</si>
  <si>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</si>
  <si>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</si>
  <si>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</si>
  <si>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</si>
  <si>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</si>
  <si>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</si>
  <si>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</si>
  <si>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</si>
  <si>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</si>
  <si>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</si>
  <si>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</si>
  <si>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</si>
  <si>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</si>
  <si>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</si>
  <si>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</si>
  <si>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</si>
  <si>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</si>
  <si>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</si>
  <si>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</si>
  <si>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</si>
  <si>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</si>
  <si>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</si>
  <si>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</si>
  <si>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</si>
  <si>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</si>
  <si>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</si>
  <si>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</si>
  <si>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</si>
  <si>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</si>
  <si>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</si>
  <si>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</si>
  <si>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</si>
  <si>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</si>
  <si>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</si>
  <si>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</si>
  <si>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</si>
  <si>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</si>
  <si>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</si>
  <si>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</si>
  <si>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</si>
  <si>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</si>
  <si>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</si>
  <si>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</si>
  <si>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</si>
  <si>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</si>
  <si>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</si>
  <si>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</si>
  <si>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</si>
  <si>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</si>
  <si>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</si>
  <si>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</si>
  <si>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</si>
  <si>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</si>
  <si>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</si>
  <si>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</si>
  <si>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</si>
  <si>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</si>
  <si>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</si>
  <si>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</si>
  <si>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</si>
  <si>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</si>
  <si>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</si>
  <si>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</si>
  <si>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</si>
  <si>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</si>
  <si>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</si>
  <si>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</si>
  <si>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</si>
  <si>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</si>
  <si>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</si>
  <si>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</si>
  <si>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</si>
  <si>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</si>
  <si>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</si>
  <si>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</si>
  <si>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</si>
  <si>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</si>
  <si>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</si>
  <si>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</si>
  <si>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</si>
  <si>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</si>
  <si>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</si>
  <si>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</si>
  <si>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</si>
  <si>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</si>
  <si>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</si>
  <si>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</si>
  <si>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</si>
  <si>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</si>
  <si>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</si>
  <si>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</si>
  <si>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</si>
  <si>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</si>
  <si>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</si>
  <si>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</si>
  <si>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</si>
  <si>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</si>
  <si>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</si>
  <si>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</si>
  <si>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</si>
  <si>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</si>
  <si>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</si>
  <si>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</si>
  <si>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</si>
  <si>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</si>
  <si>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</si>
  <si>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</si>
  <si>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</si>
  <si>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</si>
  <si>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</si>
  <si>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</si>
  <si>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</si>
  <si>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</si>
  <si>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</si>
  <si>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</si>
  <si>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</si>
  <si>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</si>
  <si>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</si>
  <si>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</si>
  <si>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</si>
  <si>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</si>
  <si>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</si>
  <si>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</si>
  <si>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</si>
  <si>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</si>
  <si>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</si>
  <si>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</si>
  <si>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</si>
  <si>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</si>
  <si>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</si>
  <si>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</si>
  <si>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</si>
  <si>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</si>
  <si>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</si>
  <si>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</si>
  <si>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</si>
  <si>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</si>
  <si>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</si>
  <si>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</si>
  <si>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</si>
  <si>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</si>
  <si>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</si>
  <si>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</si>
  <si>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</si>
  <si>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</si>
  <si>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</si>
  <si>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</si>
  <si>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</si>
  <si>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</si>
  <si>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</si>
  <si>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</si>
  <si>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</si>
  <si>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</si>
  <si>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</si>
  <si>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</si>
  <si>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</si>
  <si>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</si>
  <si>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</si>
  <si>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</si>
  <si>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</si>
  <si>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</si>
  <si>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</si>
  <si>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</si>
  <si>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</si>
  <si>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</si>
  <si>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</si>
  <si>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</si>
  <si>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</si>
  <si>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</si>
  <si>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</si>
  <si>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</si>
  <si>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</si>
  <si>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</si>
  <si>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</si>
  <si>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</si>
  <si>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</si>
  <si>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</si>
  <si>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</si>
  <si>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</si>
  <si>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</si>
  <si>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</si>
  <si>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</si>
  <si>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</si>
  <si>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</si>
  <si>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</si>
  <si>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</si>
  <si>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</si>
  <si>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</si>
  <si>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</si>
  <si>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</si>
  <si>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</si>
  <si>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</si>
  <si>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</si>
  <si>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</si>
  <si>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</si>
  <si>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</si>
  <si>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</si>
  <si>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</si>
  <si>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</si>
  <si>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</si>
  <si>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</si>
  <si>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</si>
  <si>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</si>
  <si>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</si>
  <si>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</si>
  <si>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</si>
  <si>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</si>
  <si>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</si>
  <si>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</si>
  <si>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</si>
  <si>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</si>
  <si>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</si>
  <si>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</si>
  <si>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</si>
  <si>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</si>
  <si>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</si>
  <si>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</si>
  <si>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</si>
  <si>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</si>
  <si>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</si>
  <si>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</si>
  <si>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</si>
  <si>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</si>
  <si>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</si>
  <si>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</si>
  <si>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</si>
  <si>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</si>
  <si>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</si>
  <si>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</si>
  <si>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</si>
  <si>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</si>
  <si>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</si>
  <si>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</si>
  <si>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</si>
  <si>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</si>
  <si>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</si>
  <si>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</si>
  <si>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</si>
  <si>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</si>
  <si>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</si>
  <si>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</si>
  <si>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</si>
  <si>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</si>
  <si>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</si>
  <si>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</si>
  <si>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</si>
  <si>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</si>
  <si>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</si>
  <si>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</si>
  <si>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</si>
  <si>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</si>
  <si>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</si>
  <si>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</si>
  <si>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</si>
  <si>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</si>
  <si>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</si>
  <si>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</si>
  <si>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</si>
  <si>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</si>
  <si>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</si>
  <si>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</si>
  <si>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</si>
  <si>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</si>
  <si>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</si>
  <si>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</si>
  <si>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</si>
  <si>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</si>
  <si>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</si>
  <si>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</si>
  <si>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</si>
  <si>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</si>
  <si>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</si>
  <si>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</si>
  <si>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</si>
  <si>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</si>
  <si>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</si>
  <si>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</si>
  <si>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</si>
  <si>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</si>
  <si>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</si>
  <si>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</si>
  <si>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</si>
  <si>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</si>
  <si>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</si>
  <si>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</si>
  <si>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</si>
  <si>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</si>
  <si>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</si>
  <si>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</si>
  <si>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</si>
  <si>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</si>
  <si>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</si>
  <si>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</si>
  <si>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</si>
  <si>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</si>
  <si>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</si>
  <si>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</si>
  <si>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</si>
  <si>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</si>
  <si>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</si>
  <si>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</si>
  <si>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</si>
  <si>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</si>
  <si>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</si>
  <si>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</si>
  <si>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</si>
  <si>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</si>
  <si>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</si>
  <si>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</si>
  <si>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</si>
  <si>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</si>
  <si>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</si>
  <si>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</si>
  <si>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</si>
  <si>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</si>
  <si>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</si>
  <si>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</si>
  <si>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</si>
  <si>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</si>
  <si>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</si>
  <si>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</si>
  <si>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</si>
  <si>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</si>
  <si>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</si>
  <si>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</si>
  <si>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</si>
  <si>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</si>
  <si>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</si>
  <si>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</si>
  <si>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</si>
  <si>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</si>
  <si>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</si>
  <si>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</si>
  <si>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</si>
  <si>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</si>
  <si>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</si>
  <si>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</si>
  <si>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</si>
  <si>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</si>
  <si>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</si>
  <si>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</si>
  <si>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</si>
  <si>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</si>
  <si>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</si>
  <si>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</si>
  <si>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</si>
  <si>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</si>
  <si>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</si>
  <si>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</si>
  <si>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</si>
  <si>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</si>
  <si>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</si>
  <si>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</si>
  <si>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</si>
  <si>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</si>
  <si>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</si>
  <si>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</si>
  <si>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</si>
  <si>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</si>
  <si>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</si>
  <si>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</si>
  <si>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</si>
  <si>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</si>
  <si>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</si>
  <si>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</si>
  <si>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</si>
  <si>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</si>
  <si>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</si>
  <si>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</si>
  <si>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</si>
  <si>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</si>
  <si>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</si>
  <si>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</si>
  <si>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</si>
  <si>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</si>
  <si>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</si>
  <si>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</si>
  <si>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</si>
  <si>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</si>
  <si>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</si>
  <si>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</si>
  <si>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</si>
  <si>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</si>
  <si>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</si>
  <si>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</si>
  <si>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</si>
  <si>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</si>
  <si>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</si>
  <si>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</si>
  <si>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</si>
  <si>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</si>
  <si>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</si>
  <si>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</si>
  <si>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</si>
  <si>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</si>
  <si>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</si>
  <si>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</si>
  <si>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</si>
  <si>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</si>
  <si>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</si>
  <si>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</si>
  <si>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</si>
  <si>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</si>
  <si>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</si>
  <si>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</si>
  <si>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</si>
  <si>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</si>
  <si>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</si>
  <si>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</si>
  <si>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</si>
  <si>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</si>
  <si>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</si>
  <si>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</si>
  <si>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</si>
  <si>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</si>
  <si>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</si>
  <si>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</si>
  <si>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</si>
  <si>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</si>
  <si>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</si>
  <si>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</si>
  <si>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</si>
  <si>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</si>
  <si>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</si>
  <si>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</si>
  <si>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</si>
  <si>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</si>
  <si>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</si>
  <si>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</si>
  <si>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</si>
  <si>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</si>
  <si>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</si>
  <si>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</si>
  <si>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</si>
  <si>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</si>
  <si>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</si>
  <si>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</si>
  <si>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</si>
  <si>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</si>
  <si>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</si>
  <si>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</si>
  <si>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</si>
  <si>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</si>
  <si>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</si>
  <si>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</si>
  <si>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</si>
  <si>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</si>
  <si>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</si>
  <si>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</si>
  <si>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</si>
  <si>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</si>
  <si>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</si>
  <si>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</si>
  <si>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</si>
  <si>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</si>
  <si>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</si>
  <si>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</si>
  <si>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</si>
  <si>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</si>
  <si>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</si>
  <si>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</si>
  <si>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</si>
  <si>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</si>
  <si>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</si>
  <si>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</si>
  <si>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</si>
  <si>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</si>
  <si>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</si>
  <si>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</si>
  <si>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</si>
  <si>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</si>
  <si>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</si>
  <si>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</si>
  <si>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</si>
  <si>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</si>
  <si>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</si>
  <si>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</si>
  <si>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</si>
  <si>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</si>
  <si>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</si>
  <si>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</si>
  <si>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</si>
  <si>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</si>
  <si>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</si>
  <si>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</si>
  <si>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</si>
  <si>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</si>
  <si>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</si>
  <si>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</si>
  <si>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</si>
  <si>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</si>
  <si>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</si>
  <si>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</si>
  <si>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</si>
  <si>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</si>
  <si>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</si>
  <si>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</si>
  <si>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</si>
  <si>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</si>
  <si>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</si>
  <si>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</si>
  <si>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</si>
  <si>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</si>
  <si>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</si>
  <si>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</si>
  <si>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</si>
  <si>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</si>
  <si>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</si>
  <si>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</si>
  <si>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</si>
  <si>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</si>
  <si>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</si>
  <si>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</si>
  <si>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</si>
  <si>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</si>
  <si>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</si>
  <si>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</si>
  <si>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</si>
  <si>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</si>
  <si>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</si>
  <si>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</si>
  <si>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</si>
  <si>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</si>
  <si>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</si>
  <si>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</si>
  <si>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</si>
  <si>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</si>
  <si>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</si>
  <si>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</si>
  <si>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</si>
  <si>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</si>
  <si>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</si>
  <si>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</si>
  <si>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</si>
  <si>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</si>
  <si>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</si>
  <si>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</si>
  <si>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</si>
  <si>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</si>
  <si>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</si>
  <si>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</si>
  <si>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</si>
  <si>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</si>
  <si>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</si>
  <si>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</si>
  <si>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</si>
  <si>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</si>
  <si>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</si>
  <si>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</si>
  <si>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</si>
  <si>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</si>
  <si>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</si>
  <si>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</si>
  <si>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</si>
  <si>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</si>
  <si>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</si>
  <si>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</si>
  <si>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</si>
  <si>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</si>
  <si>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</si>
  <si>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</si>
  <si>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</si>
  <si>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</si>
  <si>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</si>
  <si>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</si>
  <si>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</si>
  <si>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</si>
  <si>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</si>
  <si>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</si>
  <si>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</si>
  <si>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</si>
  <si>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</si>
  <si>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</si>
  <si>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</si>
  <si>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</si>
  <si>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</si>
  <si>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</si>
  <si>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</si>
  <si>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</si>
  <si>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</si>
  <si>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</si>
  <si>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</si>
  <si>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</si>
  <si>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</si>
  <si>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</si>
  <si>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</si>
  <si>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</si>
  <si>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</si>
  <si>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</si>
  <si>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</si>
  <si>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</si>
  <si>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</si>
  <si>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</si>
  <si>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</si>
  <si>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</si>
  <si>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</si>
  <si>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</si>
  <si>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</si>
  <si>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</si>
  <si>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</si>
  <si>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</si>
  <si>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</si>
  <si>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</si>
  <si>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</si>
  <si>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</si>
  <si>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</si>
  <si>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</si>
  <si>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</si>
  <si>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</si>
  <si>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</si>
  <si>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</si>
  <si>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</si>
  <si>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</si>
  <si>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</si>
  <si>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</si>
  <si>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</si>
  <si>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</si>
  <si>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</si>
  <si>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</si>
  <si>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</si>
  <si>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</si>
  <si>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</si>
  <si>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</si>
  <si>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</si>
  <si>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</si>
  <si>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</si>
  <si>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</si>
  <si>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</si>
  <si>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</si>
  <si>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</si>
  <si>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</si>
  <si>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</si>
  <si>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</si>
  <si>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</si>
  <si>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</si>
  <si>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</si>
  <si>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</si>
  <si>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</si>
  <si>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</si>
  <si>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</si>
  <si>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</si>
  <si>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</si>
  <si>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</si>
  <si>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</si>
  <si>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</si>
  <si>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</si>
  <si>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</si>
  <si>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</si>
  <si>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</si>
  <si>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</si>
  <si>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</si>
  <si>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</si>
  <si>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</si>
  <si>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</si>
  <si>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</si>
  <si>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</si>
  <si>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</si>
  <si>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</si>
  <si>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</si>
  <si>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</si>
  <si>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</si>
  <si>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</si>
  <si>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</si>
  <si>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</si>
  <si>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</si>
  <si>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</si>
  <si>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</si>
  <si>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</si>
  <si>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</si>
  <si>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</si>
  <si>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</si>
  <si>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</si>
  <si>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</si>
  <si>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</si>
  <si>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</si>
  <si>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</si>
  <si>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</si>
  <si>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</si>
  <si>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</si>
  <si>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</si>
  <si>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</si>
  <si>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</si>
  <si>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</si>
  <si>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</si>
  <si>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</si>
  <si>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</si>
  <si>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</si>
  <si>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</si>
  <si>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</si>
  <si>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</si>
  <si>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</si>
  <si>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</si>
  <si>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</si>
  <si>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</si>
  <si>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</si>
  <si>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</si>
  <si>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</si>
  <si>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</si>
  <si>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</si>
  <si>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</si>
  <si>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</si>
  <si>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</si>
  <si>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</si>
  <si>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</si>
  <si>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</si>
  <si>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</si>
  <si>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</si>
  <si>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</si>
  <si>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</si>
  <si>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</si>
  <si>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</si>
  <si>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</si>
  <si>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</si>
  <si>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</si>
  <si>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</si>
  <si>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</si>
  <si>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</si>
  <si>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</si>
  <si>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</si>
  <si>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</si>
  <si>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</si>
  <si>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</si>
  <si>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</si>
  <si>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</si>
  <si>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</si>
  <si>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</si>
  <si>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</si>
  <si>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</si>
  <si>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</si>
  <si>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</si>
  <si>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</si>
  <si>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</si>
  <si>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</si>
  <si>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</si>
  <si>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</si>
  <si>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</si>
  <si>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</si>
  <si>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</si>
  <si>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</si>
  <si>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</si>
  <si>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</si>
  <si>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</si>
  <si>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</si>
  <si>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</si>
  <si>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</si>
  <si>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</si>
  <si>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</si>
  <si>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</si>
  <si>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</si>
  <si>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</si>
  <si>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</si>
  <si>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</si>
  <si>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</si>
  <si>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</si>
  <si>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</si>
  <si>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</si>
  <si>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</si>
  <si>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</si>
  <si>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</si>
  <si>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</si>
  <si>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</si>
  <si>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</si>
  <si>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</si>
  <si>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</si>
  <si>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</si>
  <si>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</si>
  <si>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</si>
  <si>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</si>
  <si>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</si>
  <si>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</si>
  <si>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</si>
  <si>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</si>
  <si>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</si>
  <si>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</si>
  <si>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</si>
  <si>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</si>
  <si>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</si>
  <si>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</si>
  <si>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</si>
  <si>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</si>
  <si>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</si>
  <si>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</si>
  <si>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</si>
  <si>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</si>
  <si>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</si>
  <si>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</si>
  <si>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</si>
  <si>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</si>
  <si>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</si>
  <si>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</si>
  <si>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</si>
  <si>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</si>
  <si>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</si>
  <si>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</si>
  <si>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</si>
  <si>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</si>
  <si>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</si>
  <si>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</si>
  <si>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</si>
  <si>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</si>
  <si>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</si>
  <si>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</si>
  <si>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</si>
  <si>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</si>
  <si>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</si>
  <si>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</si>
  <si>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</si>
  <si>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</si>
  <si>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</si>
  <si>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</si>
  <si>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</si>
  <si>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</si>
  <si>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</si>
  <si>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</si>
  <si>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</si>
  <si>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</si>
  <si>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</si>
  <si>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</si>
  <si>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</si>
  <si>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</si>
  <si>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</si>
  <si>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</si>
  <si>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</si>
  <si>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</si>
  <si>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</si>
  <si>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</si>
  <si>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</si>
  <si>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</si>
  <si>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</si>
  <si>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</si>
  <si>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</si>
  <si>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</si>
  <si>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</si>
  <si>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</si>
  <si>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</si>
  <si>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</si>
  <si>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</si>
  <si>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</si>
  <si>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</si>
  <si>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</si>
  <si>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</si>
  <si>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</si>
  <si>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</si>
  <si>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</si>
  <si>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</si>
  <si>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</si>
  <si>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</si>
  <si>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</si>
  <si>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</si>
  <si>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</si>
  <si>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</si>
  <si>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</si>
  <si>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</si>
  <si>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</si>
  <si>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</si>
  <si>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</si>
  <si>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</si>
  <si>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</si>
  <si>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</si>
  <si>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</si>
  <si>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</si>
  <si>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</si>
  <si>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</si>
  <si>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</si>
  <si>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</si>
  <si>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</si>
  <si>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</si>
  <si>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</si>
  <si>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</si>
  <si>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</si>
  <si>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</si>
  <si>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</si>
  <si>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</si>
  <si>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</si>
  <si>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</si>
  <si>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</si>
  <si>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</si>
  <si>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</si>
  <si>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</si>
  <si>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</si>
  <si>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</si>
  <si>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</si>
  <si>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</si>
  <si>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</si>
  <si>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</si>
  <si>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</si>
  <si>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</si>
  <si>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</si>
  <si>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</si>
  <si>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</si>
  <si>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</si>
  <si>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</si>
  <si>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</si>
  <si>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</si>
  <si>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</si>
  <si>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</si>
  <si>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</si>
  <si>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</si>
  <si>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</si>
  <si>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</si>
  <si>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</si>
  <si>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</si>
  <si>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</si>
  <si>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</si>
  <si>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</si>
  <si>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</si>
  <si>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</si>
  <si>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</si>
  <si>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</si>
  <si>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</si>
  <si>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</si>
  <si>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</si>
  <si>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</si>
  <si>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</si>
  <si>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</si>
  <si>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</si>
  <si>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</si>
  <si>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</si>
  <si>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</si>
  <si>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</si>
  <si>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</si>
  <si>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</si>
  <si>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</si>
  <si>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</si>
  <si>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</si>
  <si>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</si>
  <si>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</si>
  <si>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</si>
  <si>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</si>
  <si>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</si>
  <si>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</si>
  <si>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</si>
  <si>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</si>
  <si>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</si>
  <si>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</si>
  <si>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</si>
  <si>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</si>
  <si>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</si>
  <si>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</si>
  <si>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</si>
  <si>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</si>
  <si>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</si>
  <si>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</si>
  <si>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</si>
  <si>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</si>
  <si>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</si>
  <si>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</si>
  <si>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</si>
  <si>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</si>
  <si>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</si>
  <si>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</si>
  <si>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</si>
  <si>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</si>
  <si>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</si>
  <si>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</si>
  <si>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</si>
  <si>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</si>
  <si>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</si>
  <si>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</si>
  <si>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</si>
  <si>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</si>
  <si>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</si>
  <si>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</si>
  <si>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</si>
  <si>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</si>
  <si>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</si>
  <si>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</si>
  <si>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</si>
  <si>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</si>
  <si>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</si>
  <si>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</si>
  <si>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</si>
  <si>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</si>
  <si>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</si>
  <si>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</si>
  <si>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</si>
  <si>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</si>
  <si>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</si>
  <si>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</si>
  <si>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</si>
  <si>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</si>
  <si>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</si>
  <si>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</si>
  <si>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</si>
  <si>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</si>
  <si>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</si>
  <si>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</si>
  <si>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</si>
  <si>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</si>
  <si>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</si>
  <si>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</si>
  <si>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</si>
  <si>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</si>
  <si>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</si>
  <si>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</si>
  <si>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</si>
  <si>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</si>
  <si>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</si>
  <si>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</si>
  <si>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</si>
  <si>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</si>
  <si>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</si>
  <si>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</si>
  <si>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</si>
  <si>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</si>
  <si>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</si>
  <si>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</si>
  <si>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</si>
  <si>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</si>
  <si>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</si>
  <si>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</si>
  <si>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</si>
  <si>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</si>
  <si>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</si>
  <si>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</si>
  <si>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</si>
  <si>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</si>
  <si>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</si>
  <si>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</si>
  <si>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</si>
  <si>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</si>
  <si>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</si>
  <si>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</si>
  <si>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</si>
  <si>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</si>
  <si>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</si>
  <si>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</si>
  <si>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</si>
  <si>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</si>
  <si>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</si>
  <si>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</si>
  <si>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</si>
  <si>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</si>
  <si>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</si>
  <si>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</si>
  <si>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</si>
  <si>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</si>
  <si>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</si>
  <si>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</si>
  <si>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</si>
  <si>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</si>
  <si>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</si>
  <si>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</si>
  <si>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</si>
  <si>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</si>
  <si>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</si>
  <si>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</si>
  <si>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</si>
  <si>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</si>
  <si>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</si>
  <si>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</si>
  <si>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</si>
  <si>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</si>
  <si>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</si>
  <si>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</si>
  <si>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</si>
  <si>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</si>
  <si>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</si>
  <si>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</si>
  <si>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</si>
  <si>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</si>
  <si>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</si>
  <si>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</si>
  <si>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</si>
  <si>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</si>
  <si>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</si>
  <si>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</si>
  <si>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</si>
  <si>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</si>
  <si>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</si>
  <si>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</si>
  <si>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</si>
  <si>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</si>
  <si>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</si>
  <si>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</si>
  <si>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</si>
  <si>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</si>
  <si>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</si>
  <si>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</si>
  <si>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</si>
  <si>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</si>
  <si>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</si>
  <si>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</si>
  <si>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</si>
  <si>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</si>
  <si>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</si>
  <si>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</si>
  <si>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</si>
  <si>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</si>
  <si>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</si>
  <si>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</si>
  <si>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</si>
  <si>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</si>
  <si>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</si>
  <si>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</si>
  <si>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</si>
  <si>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</si>
  <si>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</si>
  <si>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</si>
  <si>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</si>
  <si>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</si>
  <si>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</si>
  <si>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</si>
  <si>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</si>
  <si>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</si>
  <si>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</si>
  <si>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</si>
  <si>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</si>
  <si>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</si>
  <si>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</si>
  <si>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</si>
  <si>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</si>
  <si>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</si>
  <si>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</si>
  <si>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</si>
  <si>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</si>
  <si>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</si>
  <si>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</si>
  <si>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</si>
  <si>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</si>
  <si>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</si>
  <si>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</si>
  <si>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</si>
  <si>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</si>
  <si>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</si>
  <si>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</si>
  <si>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</si>
  <si>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</si>
  <si>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</si>
  <si>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</si>
  <si>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</si>
  <si>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</si>
  <si>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</si>
  <si>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</si>
  <si>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</si>
  <si>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</si>
  <si>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</si>
  <si>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</si>
  <si>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</si>
  <si>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</si>
  <si>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</si>
  <si>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</si>
  <si>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</si>
  <si>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</si>
  <si>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</si>
  <si>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</si>
  <si>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</si>
  <si>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</si>
  <si>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</si>
  <si>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</si>
  <si>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</si>
  <si>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</si>
  <si>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</si>
  <si>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</si>
  <si>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</si>
  <si>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</si>
  <si>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</si>
  <si>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</si>
  <si>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</si>
  <si>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</si>
  <si>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</si>
  <si>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</si>
  <si>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</si>
  <si>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</si>
  <si>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</si>
  <si>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</si>
  <si>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</si>
  <si>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</si>
  <si>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</si>
  <si>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</si>
  <si>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</si>
  <si>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</si>
  <si>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</si>
  <si>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</si>
  <si>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</si>
  <si>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</si>
  <si>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</si>
  <si>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</si>
  <si>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</si>
  <si>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</si>
  <si>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</si>
  <si>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</si>
  <si>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</si>
  <si>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</si>
  <si>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</si>
  <si>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</si>
  <si>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</si>
  <si>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</si>
  <si>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</si>
  <si>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</si>
  <si>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</si>
  <si>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</si>
  <si>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</si>
  <si>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</si>
  <si>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</si>
  <si>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</si>
  <si>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</si>
  <si>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</si>
  <si>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</si>
  <si>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</si>
  <si>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</si>
  <si>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</si>
  <si>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</si>
  <si>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</si>
  <si>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</si>
  <si>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</si>
  <si>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</si>
  <si>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</si>
  <si>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</si>
  <si>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</si>
  <si>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</si>
  <si>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</si>
  <si>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</si>
  <si>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</si>
  <si>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</si>
  <si>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</si>
  <si>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</si>
  <si>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</si>
  <si>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</si>
  <si>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</si>
  <si>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</si>
  <si>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</si>
  <si>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</si>
  <si>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</si>
  <si>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</si>
  <si>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</si>
  <si>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</si>
  <si>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</si>
  <si>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</si>
  <si>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</si>
  <si>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</si>
  <si>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</si>
  <si>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</si>
  <si>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</si>
  <si>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</si>
  <si>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</si>
  <si>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</si>
  <si>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</si>
  <si>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</si>
  <si>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</si>
  <si>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</si>
  <si>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</si>
  <si>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</si>
  <si>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</si>
  <si>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</si>
  <si>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</si>
  <si>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</si>
  <si>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</si>
  <si>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</si>
  <si>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</si>
  <si>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</si>
  <si>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</si>
  <si>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</si>
  <si>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</si>
  <si>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</si>
  <si>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</si>
  <si>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</si>
  <si>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</si>
  <si>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</si>
  <si>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</si>
  <si>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</si>
  <si>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</si>
  <si>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</si>
  <si>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</si>
  <si>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</si>
  <si>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</si>
  <si>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</si>
  <si>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</si>
  <si>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</si>
  <si>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</si>
  <si>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</si>
  <si>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</si>
  <si>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</si>
  <si>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</si>
  <si>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</si>
  <si>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</si>
  <si>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</si>
  <si>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</si>
  <si>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</si>
  <si>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</si>
  <si>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</si>
  <si>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</si>
  <si>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</si>
  <si>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</si>
  <si>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</si>
  <si>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</si>
  <si>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</si>
  <si>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</si>
  <si>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</si>
  <si>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</si>
  <si>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</si>
  <si>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</si>
  <si>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</si>
  <si>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</si>
  <si>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</si>
  <si>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</si>
  <si>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</si>
  <si>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</si>
  <si>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</si>
  <si>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</si>
  <si>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</si>
  <si>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</si>
  <si>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</si>
  <si>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</si>
  <si>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</si>
  <si>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</si>
  <si>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</si>
  <si>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</si>
  <si>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</si>
  <si>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</si>
  <si>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</si>
  <si>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</si>
  <si>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</si>
  <si>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</si>
  <si>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</si>
  <si>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</si>
  <si>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</si>
  <si>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</si>
  <si>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</si>
  <si>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</si>
  <si>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</si>
  <si>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</si>
  <si>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</si>
  <si>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</si>
  <si>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</si>
  <si>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</si>
  <si>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</si>
  <si>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</si>
  <si>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</si>
  <si>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</si>
  <si>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</si>
  <si>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</si>
  <si>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</si>
  <si>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</si>
  <si>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</si>
  <si>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</si>
  <si>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</si>
  <si>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</si>
  <si>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</si>
  <si>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</si>
  <si>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</si>
  <si>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</si>
  <si>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</si>
  <si>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</si>
  <si>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</si>
  <si>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</si>
  <si>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</si>
  <si>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</si>
  <si>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</si>
  <si>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</si>
  <si>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</si>
  <si>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</si>
  <si>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</si>
  <si>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</si>
  <si>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</si>
  <si>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</si>
  <si>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</si>
  <si>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</si>
  <si>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</si>
  <si>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</si>
  <si>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</si>
  <si>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</si>
  <si>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</si>
  <si>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</si>
  <si>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</si>
  <si>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</si>
  <si>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</si>
  <si>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</si>
  <si>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</si>
  <si>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</si>
  <si>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</si>
  <si>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</si>
  <si>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</si>
  <si>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</si>
  <si>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</si>
  <si>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</si>
  <si>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</si>
  <si>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</si>
  <si>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</si>
  <si>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</si>
  <si>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</si>
  <si>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</si>
  <si>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</si>
  <si>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</si>
  <si>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</si>
  <si>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</si>
  <si>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</si>
  <si>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</si>
  <si>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</si>
  <si>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</si>
  <si>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</si>
  <si>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</si>
  <si>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</si>
  <si>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</si>
  <si>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</si>
  <si>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</si>
  <si>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</si>
  <si>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</si>
  <si>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</si>
  <si>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</si>
  <si>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</si>
  <si>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</si>
  <si>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</si>
  <si>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</si>
  <si>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</si>
  <si>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</si>
  <si>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</si>
  <si>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</si>
  <si>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</si>
  <si>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</si>
  <si>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</si>
  <si>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</si>
  <si>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</si>
  <si>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</si>
  <si>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</si>
  <si>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</si>
  <si>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</si>
  <si>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</si>
  <si>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</si>
  <si>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</si>
  <si>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</si>
  <si>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</si>
  <si>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</si>
  <si>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</si>
  <si>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</si>
  <si>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</si>
  <si>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</si>
  <si>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</si>
  <si>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</si>
  <si>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</si>
  <si>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</si>
  <si>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</si>
  <si>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</si>
  <si>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</si>
  <si>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</si>
  <si>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</si>
  <si>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</si>
  <si>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</si>
  <si>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</si>
  <si>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</si>
  <si>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</si>
  <si>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</si>
  <si>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</si>
  <si>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</si>
  <si>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</si>
  <si>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</si>
  <si>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</si>
  <si>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</si>
  <si>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</si>
  <si>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</si>
  <si>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</si>
  <si>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</si>
  <si>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</si>
  <si>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</si>
  <si>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</si>
  <si>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</si>
  <si>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</si>
  <si>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</si>
  <si>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</si>
  <si>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</si>
  <si>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</si>
  <si>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</si>
  <si>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</si>
  <si>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</si>
  <si>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</si>
  <si>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</si>
  <si>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</si>
  <si>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</si>
  <si>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</si>
  <si>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</si>
  <si>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</si>
  <si>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</si>
  <si>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</si>
  <si>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</si>
  <si>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</si>
  <si>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</si>
  <si>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</si>
  <si>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</si>
  <si>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</si>
  <si>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</si>
  <si>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</si>
  <si>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</si>
  <si>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</si>
  <si>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</si>
  <si>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</si>
  <si>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</si>
  <si>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</si>
  <si>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</si>
  <si>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</si>
  <si>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</si>
  <si>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</si>
  <si>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</si>
  <si>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</si>
  <si>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</si>
  <si>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</si>
  <si>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</si>
  <si>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</si>
  <si>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</si>
  <si>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</si>
  <si>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</si>
  <si>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</si>
  <si>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</si>
  <si>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</si>
  <si>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</si>
  <si>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</si>
  <si>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</si>
  <si>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</si>
  <si>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</si>
  <si>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</si>
  <si>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</si>
  <si>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</si>
  <si>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</si>
  <si>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</si>
  <si>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</si>
  <si>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</si>
  <si>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</si>
  <si>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</si>
  <si>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</si>
  <si>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</si>
  <si>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</si>
  <si>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</si>
  <si>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</si>
  <si>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</si>
  <si>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</si>
  <si>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</si>
  <si>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</si>
  <si>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</si>
  <si>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</si>
  <si>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</si>
  <si>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</si>
  <si>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</si>
  <si>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</si>
  <si>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</si>
  <si>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</si>
  <si>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</si>
  <si>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</si>
  <si>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</si>
  <si>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</si>
  <si>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</si>
  <si>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</si>
  <si>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</si>
  <si>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</si>
  <si>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</si>
  <si>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</si>
  <si>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</si>
  <si>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</si>
  <si>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</si>
  <si>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</si>
  <si>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</si>
  <si>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</si>
  <si>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</si>
  <si>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</si>
  <si>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</si>
  <si>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</si>
  <si>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</si>
  <si>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</si>
  <si>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</si>
  <si>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</si>
  <si>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</si>
  <si>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</si>
  <si>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</si>
  <si>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</si>
  <si>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</si>
  <si>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</si>
  <si>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</si>
  <si>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</si>
  <si>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</si>
  <si>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</si>
  <si>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</si>
  <si>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</si>
  <si>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</si>
  <si>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</si>
  <si>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</si>
  <si>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</si>
  <si>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</si>
  <si>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</si>
  <si>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</si>
  <si>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</si>
  <si>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</si>
  <si>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</si>
  <si>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</si>
  <si>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</si>
  <si>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</si>
  <si>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</si>
  <si>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</si>
  <si>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</si>
  <si>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</si>
  <si>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</si>
  <si>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</si>
  <si>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</si>
  <si>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</si>
  <si>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</si>
  <si>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</si>
  <si>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</si>
  <si>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</si>
  <si>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</si>
  <si>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</si>
  <si>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</si>
  <si>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</si>
  <si>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</si>
  <si>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</si>
  <si>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</si>
  <si>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</si>
  <si>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</si>
  <si>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</si>
  <si>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</si>
  <si>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</si>
  <si>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</si>
  <si>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</si>
  <si>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</si>
  <si>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</si>
  <si>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</si>
  <si>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</si>
  <si>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</si>
  <si>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</si>
  <si>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</si>
  <si>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</si>
  <si>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</si>
  <si>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</si>
  <si>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</si>
  <si>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</si>
  <si>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</si>
  <si>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</si>
  <si>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</si>
  <si>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</si>
  <si>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</si>
  <si>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</si>
  <si>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</si>
  <si>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</si>
  <si>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</si>
  <si>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</si>
  <si>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</si>
  <si>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</si>
  <si>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</si>
  <si>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</si>
  <si>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</si>
  <si>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</si>
  <si>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</si>
  <si>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</si>
  <si>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</si>
  <si>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</si>
  <si>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</si>
  <si>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</si>
  <si>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</si>
  <si>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</si>
  <si>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</si>
  <si>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</si>
  <si>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</si>
  <si>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</si>
  <si>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</si>
  <si>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</si>
  <si>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</si>
  <si>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</si>
  <si>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</si>
  <si>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</si>
  <si>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</si>
  <si>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</si>
  <si>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</si>
  <si>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</si>
  <si>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</si>
  <si>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</si>
  <si>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</si>
  <si>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</si>
  <si>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</si>
  <si>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</si>
  <si>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</si>
  <si>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</si>
  <si>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</si>
  <si>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</si>
  <si>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</si>
  <si>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</si>
  <si>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</si>
  <si>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</si>
  <si>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</si>
  <si>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</si>
  <si>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</si>
  <si>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</si>
  <si>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</si>
  <si>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</si>
  <si>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</si>
  <si>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</si>
  <si>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</si>
  <si>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</si>
  <si>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</si>
  <si>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</si>
  <si>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</si>
  <si>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</si>
  <si>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</si>
  <si>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</si>
  <si>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</si>
  <si>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</si>
  <si>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</si>
  <si>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</si>
  <si>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</si>
  <si>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</si>
  <si>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</si>
  <si>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</si>
  <si>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</si>
  <si>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</si>
  <si>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</si>
  <si>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</si>
  <si>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</si>
  <si>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</si>
  <si>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</si>
  <si>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</si>
  <si>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</si>
  <si>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</si>
  <si>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</si>
  <si>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</si>
  <si>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</si>
  <si>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</si>
  <si>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</si>
  <si>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</si>
  <si>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</si>
  <si>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</si>
  <si>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</si>
  <si>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</si>
  <si>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</si>
  <si>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</si>
  <si>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</si>
  <si>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</si>
  <si>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</si>
  <si>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</si>
  <si>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</si>
  <si>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</si>
  <si>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</si>
  <si>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</si>
  <si>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</si>
  <si>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</si>
  <si>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</si>
  <si>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</si>
  <si>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</si>
  <si>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</si>
  <si>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</si>
  <si>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</si>
  <si>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</si>
  <si>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</si>
  <si>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</si>
  <si>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</si>
  <si>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</si>
  <si>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</si>
  <si>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</si>
  <si>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</si>
  <si>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</si>
  <si>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</si>
  <si>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</si>
  <si>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</si>
  <si>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</si>
  <si>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</si>
  <si>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</si>
  <si>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</si>
  <si>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</si>
  <si>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</si>
  <si>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</si>
  <si>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</si>
  <si>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</si>
  <si>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</si>
  <si>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</si>
  <si>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</si>
  <si>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</si>
  <si>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</si>
  <si>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</si>
  <si>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</si>
  <si>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</si>
  <si>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</si>
  <si>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</si>
  <si>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</si>
  <si>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</si>
  <si>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</si>
  <si>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</si>
  <si>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</si>
  <si>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</si>
  <si>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</si>
  <si>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</si>
  <si>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</si>
  <si>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</si>
  <si>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</si>
  <si>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</si>
  <si>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</si>
  <si>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</si>
  <si>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</si>
  <si>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</si>
  <si>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</si>
  <si>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</si>
  <si>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</si>
  <si>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</si>
  <si>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</si>
  <si>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</si>
  <si>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</si>
  <si>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</si>
  <si>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</si>
  <si>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</si>
  <si>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</si>
  <si>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</si>
  <si>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</si>
  <si>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</si>
  <si>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</si>
  <si>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</si>
  <si>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</si>
  <si>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</si>
  <si>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</si>
  <si>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</si>
  <si>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</si>
  <si>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</si>
  <si>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</si>
  <si>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</si>
  <si>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</si>
  <si>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</si>
  <si>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</si>
  <si>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</si>
  <si>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</si>
  <si>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</si>
  <si>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</si>
  <si>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</si>
  <si>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</si>
  <si>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</si>
  <si>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</si>
  <si>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</si>
  <si>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</si>
  <si>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</si>
  <si>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</si>
  <si>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</si>
  <si>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</si>
  <si>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</si>
  <si>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</si>
  <si>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</si>
  <si>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</si>
  <si>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</si>
  <si>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</si>
  <si>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</si>
  <si>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</si>
  <si>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</si>
  <si>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</si>
  <si>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</si>
  <si>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</si>
  <si>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</si>
  <si>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</si>
  <si>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</si>
  <si>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</si>
  <si>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</si>
  <si>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</si>
  <si>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</si>
  <si>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</si>
  <si>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</si>
  <si>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</si>
  <si>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</si>
  <si>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</si>
  <si>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</si>
  <si>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</si>
  <si>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</si>
  <si>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</si>
  <si>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</si>
  <si>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</si>
  <si>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</si>
  <si>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</si>
  <si>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</si>
  <si>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</si>
  <si>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</si>
  <si>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</si>
  <si>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</si>
  <si>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</si>
  <si>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</si>
  <si>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</si>
  <si>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</si>
  <si>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</si>
  <si>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</si>
  <si>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</si>
  <si>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</si>
  <si>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</si>
  <si>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</si>
  <si>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</si>
  <si>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</si>
  <si>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</si>
  <si>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</si>
  <si>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</si>
  <si>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</si>
  <si>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</si>
  <si>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</si>
  <si>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</si>
  <si>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</si>
  <si>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</si>
  <si>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</si>
  <si>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</si>
  <si>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</si>
  <si>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</si>
  <si>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</si>
  <si>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</si>
  <si>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</si>
  <si>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</si>
  <si>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</si>
  <si>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</si>
  <si>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</si>
  <si>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</si>
  <si>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</si>
  <si>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</si>
  <si>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</si>
  <si>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</si>
  <si>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</si>
  <si>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</si>
  <si>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</si>
  <si>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</si>
  <si>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</si>
  <si>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</si>
  <si>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</si>
  <si>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</si>
  <si>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</si>
  <si>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</si>
  <si>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</si>
  <si>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</si>
  <si>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</si>
  <si>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</si>
  <si>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</si>
  <si>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</si>
  <si>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</si>
  <si>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</si>
  <si>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</si>
  <si>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</si>
  <si>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</si>
  <si>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</si>
  <si>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</si>
  <si>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</si>
  <si>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</si>
  <si>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</si>
  <si>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</si>
  <si>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</si>
  <si>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</si>
  <si>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</si>
  <si>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</si>
  <si>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</si>
  <si>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</si>
  <si>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</si>
  <si>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</si>
  <si>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</si>
  <si>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</si>
  <si>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</si>
  <si>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</si>
  <si>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</si>
  <si>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</si>
  <si>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</si>
  <si>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</si>
  <si>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</si>
  <si>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</si>
  <si>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</si>
  <si>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</si>
  <si>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</si>
  <si>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</si>
  <si>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</si>
  <si>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</si>
  <si>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</si>
  <si>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</si>
  <si>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</si>
  <si>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</si>
  <si>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</si>
  <si>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</si>
  <si>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</si>
  <si>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</si>
  <si>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</si>
  <si>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</si>
  <si>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</si>
  <si>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</si>
  <si>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</si>
  <si>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</si>
  <si>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</si>
  <si>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</si>
  <si>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</si>
  <si>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</si>
  <si>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</si>
  <si>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</si>
  <si>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</si>
  <si>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</si>
  <si>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</si>
  <si>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</si>
  <si>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</si>
  <si>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</si>
  <si>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</si>
  <si>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</si>
  <si>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</si>
  <si>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</si>
  <si>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</si>
  <si>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</si>
  <si>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</si>
  <si>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</si>
  <si>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</si>
  <si>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</si>
  <si>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</si>
  <si>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</si>
  <si>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</si>
  <si>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</si>
  <si>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</si>
  <si>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</si>
  <si>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</si>
  <si>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</si>
  <si>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</si>
  <si>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</si>
  <si>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</si>
  <si>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</si>
  <si>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</si>
  <si>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</si>
  <si>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</si>
  <si>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</si>
  <si>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</si>
  <si>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</si>
  <si>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</si>
  <si>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</si>
  <si>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</si>
  <si>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</si>
  <si>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</si>
  <si>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</si>
  <si>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</si>
  <si>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</si>
  <si>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</si>
  <si>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</si>
  <si>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</si>
  <si>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</si>
  <si>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</si>
  <si>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</si>
  <si>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</si>
  <si>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</si>
  <si>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</si>
  <si>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</si>
  <si>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</si>
  <si>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</si>
  <si>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</si>
  <si>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</si>
  <si>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</si>
  <si>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</si>
  <si>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</si>
  <si>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</si>
  <si>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</si>
  <si>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</si>
  <si>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</si>
  <si>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</si>
  <si>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</si>
  <si>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</si>
  <si>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</si>
  <si>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</si>
  <si>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</si>
  <si>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</si>
  <si>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</si>
  <si>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</si>
  <si>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</si>
  <si>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</si>
  <si>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</si>
  <si>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</si>
  <si>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</si>
  <si>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</si>
  <si>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</si>
  <si>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</si>
  <si>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</si>
  <si>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</si>
  <si>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</si>
  <si>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</si>
  <si>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</si>
  <si>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</si>
  <si>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</si>
  <si>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</si>
  <si>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</si>
  <si>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</si>
  <si>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</si>
  <si>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</si>
  <si>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</si>
  <si>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</si>
  <si>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</si>
  <si>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</si>
  <si>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</si>
  <si>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</si>
  <si>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</si>
  <si>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</si>
  <si>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</si>
  <si>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</si>
  <si>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</si>
  <si>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</si>
  <si>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</si>
  <si>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</si>
  <si>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</si>
  <si>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</si>
  <si>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</si>
  <si>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</si>
  <si>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</si>
  <si>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</si>
  <si>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</si>
  <si>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</si>
  <si>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</si>
  <si>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</si>
  <si>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</si>
  <si>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</si>
  <si>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</si>
  <si>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</si>
  <si>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</si>
  <si>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</si>
  <si>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</si>
  <si>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</si>
  <si>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</si>
  <si>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</si>
  <si>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</si>
  <si>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</si>
  <si>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</si>
  <si>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</si>
  <si>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</si>
  <si>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</si>
  <si>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</si>
  <si>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</si>
  <si>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</si>
  <si>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</si>
  <si>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</si>
  <si>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</si>
  <si>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</si>
  <si>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</si>
  <si>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</si>
  <si>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</si>
  <si>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</si>
  <si>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</si>
  <si>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</si>
  <si>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</si>
  <si>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</si>
  <si>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</si>
  <si>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</si>
  <si>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</si>
  <si>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</si>
  <si>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</si>
  <si>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</si>
  <si>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</si>
  <si>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</si>
  <si>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</si>
  <si>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</si>
  <si>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</si>
  <si>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</si>
  <si>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</si>
  <si>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</si>
  <si>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</si>
  <si>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</si>
  <si>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</si>
  <si>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</si>
  <si>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</si>
  <si>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</si>
  <si>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</si>
  <si>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</si>
  <si>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</si>
  <si>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</si>
  <si>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</si>
  <si>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</si>
  <si>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</si>
  <si>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</si>
  <si>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</si>
  <si>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</si>
  <si>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</si>
  <si>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</si>
  <si>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</si>
  <si>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</si>
  <si>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</si>
  <si>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</si>
  <si>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</si>
  <si>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</si>
  <si>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</si>
  <si>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</si>
  <si>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</si>
  <si>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</si>
  <si>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</si>
  <si>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</si>
  <si>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</si>
  <si>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</si>
  <si>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</si>
  <si>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</si>
  <si>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</si>
  <si>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</si>
  <si>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</si>
  <si>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</si>
  <si>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</si>
  <si>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</si>
  <si>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</si>
  <si>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</si>
  <si>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</si>
  <si>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</si>
  <si>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</si>
  <si>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</si>
  <si>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</si>
  <si>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</si>
  <si>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</si>
  <si>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</si>
  <si>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</si>
  <si>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</si>
  <si>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</si>
  <si>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</si>
  <si>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</si>
  <si>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</si>
  <si>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</si>
  <si>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</si>
  <si>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</si>
  <si>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</si>
  <si>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</si>
  <si>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</si>
  <si>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</si>
  <si>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</si>
  <si>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</si>
  <si>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</si>
  <si>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</si>
  <si>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</si>
  <si>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</si>
  <si>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</si>
  <si>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</si>
  <si>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</si>
  <si>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</si>
  <si>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</si>
  <si>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</si>
  <si>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</si>
  <si>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</si>
  <si>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</si>
  <si>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</si>
  <si>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</si>
  <si>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</si>
  <si>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</si>
  <si>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</si>
  <si>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</si>
  <si>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</si>
  <si>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</si>
  <si>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</si>
  <si>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</si>
  <si>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</si>
  <si>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</si>
  <si>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</si>
  <si>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</si>
  <si>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</si>
  <si>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</si>
  <si>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</si>
  <si>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</si>
  <si>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</si>
  <si>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</si>
  <si>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</si>
  <si>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</si>
  <si>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</si>
  <si>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</si>
  <si>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</si>
  <si>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</si>
  <si>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</si>
  <si>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</si>
  <si>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</si>
  <si>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</si>
  <si>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</si>
  <si>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</si>
  <si>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</si>
  <si>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</si>
  <si>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</si>
  <si>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</si>
  <si>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</si>
  <si>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</si>
  <si>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</si>
  <si>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</si>
  <si>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</si>
  <si>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</si>
  <si>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</si>
  <si>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</si>
  <si>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</si>
  <si>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</si>
  <si>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</si>
  <si>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</si>
  <si>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</si>
  <si>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</si>
  <si>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</si>
  <si>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</si>
  <si>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</si>
  <si>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</si>
  <si>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</si>
  <si>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</si>
  <si>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</si>
  <si>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</si>
  <si>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</si>
  <si>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</si>
  <si>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</si>
  <si>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</si>
  <si>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</si>
  <si>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</si>
  <si>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</si>
  <si>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</si>
  <si>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</si>
  <si>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</si>
  <si>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</si>
  <si>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</si>
  <si>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</si>
  <si>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</si>
  <si>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</si>
  <si>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</si>
  <si>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</si>
  <si>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</si>
  <si>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</si>
  <si>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</si>
  <si>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</si>
  <si>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</si>
  <si>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</si>
  <si>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</si>
  <si>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</si>
  <si>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</si>
  <si>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</si>
  <si>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</si>
  <si>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</si>
  <si>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</si>
  <si>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</si>
  <si>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</si>
  <si>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</si>
  <si>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</si>
  <si>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</si>
  <si>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</si>
  <si>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</si>
  <si>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</si>
  <si>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</si>
  <si>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</si>
  <si>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</si>
  <si>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</si>
  <si>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</si>
  <si>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</si>
  <si>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</si>
  <si>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</si>
  <si>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</si>
  <si>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</si>
  <si>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</si>
  <si>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</si>
  <si>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</si>
  <si>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</si>
  <si>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</si>
  <si>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</si>
  <si>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</si>
  <si>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</si>
  <si>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</si>
  <si>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</si>
  <si>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</si>
  <si>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</si>
  <si>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</si>
  <si>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</si>
  <si>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</si>
  <si>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</si>
  <si>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</si>
  <si>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</si>
  <si>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</si>
  <si>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</si>
  <si>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</si>
  <si>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</si>
  <si>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</si>
  <si>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</si>
  <si>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</si>
  <si>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</si>
  <si>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</si>
  <si>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</si>
  <si>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</si>
  <si>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</si>
  <si>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</si>
  <si>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</si>
  <si>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</si>
  <si>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</si>
  <si>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</si>
  <si>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</si>
  <si>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</si>
  <si>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</si>
  <si>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</si>
  <si>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</si>
  <si>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</si>
  <si>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</si>
  <si>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</si>
  <si>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</si>
  <si>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</si>
  <si>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</si>
  <si>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</si>
  <si>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</si>
  <si>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</si>
  <si>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</si>
  <si>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</si>
  <si>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</si>
  <si>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</si>
  <si>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</si>
  <si>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</si>
  <si>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</si>
  <si>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</si>
  <si>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</si>
  <si>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</si>
  <si>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</si>
  <si>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</si>
  <si>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</si>
  <si>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</si>
  <si>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</si>
  <si>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</si>
  <si>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</si>
  <si>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</si>
  <si>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</si>
  <si>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</si>
  <si>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</si>
  <si>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</si>
  <si>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</si>
  <si>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</si>
  <si>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</si>
  <si>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</si>
  <si>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</si>
  <si>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</si>
  <si>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</si>
  <si>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</si>
  <si>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</si>
  <si>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</si>
  <si>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</si>
  <si>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</si>
  <si>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</si>
  <si>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</si>
  <si>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</si>
  <si>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</si>
  <si>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</si>
  <si>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</si>
  <si>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</si>
  <si>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</si>
  <si>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</si>
  <si>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</si>
  <si>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</si>
  <si>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</si>
  <si>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</si>
  <si>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</si>
  <si>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</si>
  <si>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</si>
  <si>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</si>
  <si>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</si>
  <si>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</si>
  <si>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</si>
  <si>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</si>
  <si>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</si>
  <si>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</si>
  <si>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</si>
  <si>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</si>
  <si>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</si>
  <si>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</si>
  <si>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</si>
  <si>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</si>
  <si>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</si>
  <si>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</si>
  <si>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</si>
  <si>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</si>
  <si>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</si>
  <si>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</si>
  <si>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</si>
  <si>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</si>
  <si>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</si>
  <si>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</si>
  <si>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</si>
  <si>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</si>
  <si>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</si>
  <si>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</si>
  <si>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</si>
  <si>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</si>
  <si>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</si>
  <si>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</si>
  <si>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</si>
  <si>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</si>
  <si>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</si>
  <si>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</si>
  <si>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</si>
  <si>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</si>
  <si>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</si>
  <si>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</si>
  <si>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</si>
  <si>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</si>
  <si>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</si>
  <si>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</si>
  <si>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</si>
  <si>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</si>
  <si>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</si>
  <si>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</si>
  <si>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</si>
  <si>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</si>
  <si>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</si>
  <si>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</si>
  <si>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</si>
  <si>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</si>
  <si>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</si>
  <si>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</si>
  <si>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</si>
  <si>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</si>
  <si>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</si>
  <si>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</si>
  <si>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</si>
  <si>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</si>
  <si>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</si>
  <si>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</si>
  <si>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</si>
  <si>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</si>
  <si>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</si>
  <si>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</si>
  <si>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</si>
  <si>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</si>
  <si>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</si>
  <si>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</si>
  <si>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</si>
  <si>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</si>
  <si>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</si>
  <si>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</si>
  <si>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</si>
  <si>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</si>
  <si>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</si>
  <si>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</si>
  <si>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</si>
  <si>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</si>
  <si>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</si>
  <si>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</si>
  <si>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</si>
  <si>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</si>
  <si>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</si>
  <si>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</si>
  <si>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</si>
  <si>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</si>
  <si>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</si>
  <si>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</si>
  <si>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</si>
  <si>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</si>
  <si>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</si>
  <si>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</si>
  <si>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</si>
  <si>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</si>
  <si>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</si>
  <si>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</si>
  <si>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</si>
  <si>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</si>
  <si>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</si>
  <si>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</si>
  <si>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</si>
  <si>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</si>
  <si>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</si>
  <si>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</si>
  <si>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</si>
  <si>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</si>
  <si>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</si>
  <si>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</si>
  <si>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</si>
  <si>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</si>
  <si>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</si>
  <si>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</si>
  <si>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</si>
  <si>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</si>
  <si>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</si>
  <si>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</si>
  <si>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</si>
  <si>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</si>
  <si>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</si>
  <si>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</si>
  <si>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</si>
  <si>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</si>
  <si>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</si>
  <si>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</si>
  <si>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</si>
  <si>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</si>
  <si>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</si>
  <si>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</si>
  <si>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</si>
  <si>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</si>
  <si>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</si>
  <si>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</si>
  <si>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</si>
  <si>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</si>
  <si>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</si>
  <si>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</si>
  <si>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</si>
  <si>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</si>
  <si>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</si>
  <si>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</si>
  <si>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</si>
  <si>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</si>
  <si>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</si>
  <si>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</si>
  <si>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</si>
  <si>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</si>
  <si>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</si>
  <si>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</si>
  <si>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</si>
  <si>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</si>
  <si>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</si>
  <si>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</si>
  <si>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</si>
  <si>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</si>
  <si>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</si>
  <si>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</si>
  <si>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</si>
  <si>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</si>
  <si>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</si>
  <si>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</si>
  <si>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</si>
  <si>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</si>
  <si>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</si>
  <si>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</si>
  <si>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</si>
  <si>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</si>
  <si>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</si>
  <si>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</si>
  <si>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</si>
  <si>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</si>
  <si>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</si>
  <si>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</si>
  <si>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</si>
  <si>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</si>
  <si>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</si>
  <si>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</si>
  <si>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</si>
  <si>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</si>
  <si>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</si>
  <si>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</si>
  <si>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</si>
  <si>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</si>
  <si>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</si>
  <si>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</si>
  <si>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</si>
  <si>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</si>
  <si>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</si>
  <si>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</si>
  <si>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</si>
  <si>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</si>
  <si>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</si>
  <si>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</si>
  <si>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</si>
  <si>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</si>
  <si>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</si>
  <si>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</si>
  <si>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</si>
  <si>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</si>
  <si>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</si>
  <si>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</si>
  <si>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</si>
  <si>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</si>
  <si>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</si>
  <si>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</si>
  <si>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</si>
  <si>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</si>
  <si>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</si>
  <si>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</si>
  <si>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</si>
  <si>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</si>
  <si>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</si>
  <si>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</si>
  <si>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</si>
  <si>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</si>
  <si>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</si>
  <si>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</si>
  <si>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</si>
  <si>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</si>
  <si>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</si>
  <si>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</si>
  <si>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</si>
  <si>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</si>
  <si>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</si>
  <si>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</si>
  <si>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</si>
  <si>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</si>
  <si>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</si>
  <si>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</si>
  <si>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</si>
  <si>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</si>
  <si>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</si>
  <si>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</si>
  <si>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</si>
  <si>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</si>
  <si>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</si>
  <si>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</si>
  <si>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</si>
  <si>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</si>
  <si>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</si>
  <si>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</si>
  <si>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</si>
  <si>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</si>
  <si>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</si>
  <si>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</si>
  <si>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</si>
  <si>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</si>
  <si>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</si>
  <si>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</si>
  <si>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</si>
  <si>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</si>
  <si>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</si>
  <si>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</si>
  <si>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</si>
  <si>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</si>
  <si>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</si>
  <si>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</si>
  <si>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</si>
  <si>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</si>
  <si>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</si>
  <si>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</si>
  <si>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</si>
  <si>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</si>
  <si>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</si>
  <si>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</si>
  <si>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</si>
  <si>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</si>
  <si>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</si>
  <si>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</si>
  <si>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</si>
  <si>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</si>
  <si>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</si>
  <si>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</si>
  <si>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</si>
  <si>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</si>
  <si>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</si>
  <si>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</si>
  <si>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</si>
  <si>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</si>
  <si>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</si>
  <si>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</si>
  <si>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</si>
  <si>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</si>
  <si>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</si>
  <si>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</si>
  <si>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</si>
  <si>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</si>
  <si>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</si>
  <si>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</si>
  <si>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</si>
  <si>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</si>
  <si>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</si>
  <si>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</si>
  <si>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</si>
  <si>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</si>
  <si>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</si>
  <si>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</si>
  <si>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</si>
  <si>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</si>
  <si>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</si>
  <si>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</si>
  <si>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</si>
  <si>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</si>
  <si>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</si>
  <si>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</si>
  <si>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</si>
  <si>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</si>
  <si>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</si>
  <si>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</si>
  <si>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</si>
  <si>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</si>
  <si>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</si>
  <si>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</si>
  <si>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</si>
  <si>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</si>
  <si>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</si>
  <si>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</si>
  <si>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</si>
  <si>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</si>
  <si>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</si>
  <si>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</si>
  <si>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</si>
  <si>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</si>
  <si>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</si>
  <si>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</si>
  <si>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</si>
  <si>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</si>
  <si>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</si>
  <si>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</si>
  <si>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</si>
  <si>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</si>
  <si>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</si>
  <si>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</si>
  <si>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</si>
  <si>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</si>
  <si>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</si>
  <si>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</si>
  <si>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</si>
  <si>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</si>
  <si>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</si>
  <si>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</si>
  <si>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</si>
  <si>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</si>
  <si>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</si>
  <si>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</si>
  <si>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</si>
  <si>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</si>
  <si>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</si>
  <si>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</si>
  <si>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</si>
  <si>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</si>
  <si>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</si>
  <si>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</si>
  <si>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</si>
  <si>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</si>
  <si>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</si>
  <si>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</si>
  <si>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</si>
  <si>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</si>
  <si>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</si>
  <si>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</si>
  <si>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</si>
  <si>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</si>
  <si>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</si>
  <si>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</si>
  <si>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</si>
  <si>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</si>
  <si>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</si>
  <si>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</si>
  <si>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</si>
  <si>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</si>
  <si>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</si>
  <si>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</si>
  <si>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</si>
  <si>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</si>
  <si>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</si>
  <si>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</si>
  <si>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</si>
  <si>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</si>
  <si>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</si>
  <si>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</si>
  <si>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</si>
  <si>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</si>
  <si>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</si>
  <si>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</si>
  <si>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</si>
  <si>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</si>
  <si>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</si>
  <si>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</si>
  <si>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</si>
  <si>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</si>
  <si>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</si>
  <si>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</si>
  <si>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</si>
  <si>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</si>
  <si>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</si>
  <si>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</si>
  <si>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</si>
  <si>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</si>
  <si>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</si>
  <si>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</si>
  <si>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</si>
  <si>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</si>
  <si>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</si>
  <si>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</si>
  <si>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</si>
  <si>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</si>
  <si>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</si>
  <si>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</si>
  <si>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</si>
  <si>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</si>
  <si>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</si>
  <si>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</si>
  <si>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</si>
  <si>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</si>
  <si>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</si>
  <si>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</si>
  <si>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</si>
  <si>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</si>
  <si>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</si>
  <si>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</si>
  <si>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</si>
  <si>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</si>
  <si>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</si>
  <si>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</si>
  <si>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</si>
  <si>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</si>
  <si>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</si>
  <si>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</si>
  <si>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</si>
  <si>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</si>
  <si>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</si>
  <si>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</si>
  <si>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</si>
  <si>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</si>
  <si>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</si>
  <si>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</si>
  <si>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</si>
  <si>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</si>
  <si>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</si>
  <si>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</si>
  <si>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</si>
  <si>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</si>
  <si>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</si>
  <si>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</si>
  <si>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</si>
  <si>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</si>
  <si>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</si>
  <si>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</si>
  <si>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</si>
  <si>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</si>
  <si>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</si>
  <si>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</si>
  <si>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</si>
  <si>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</si>
  <si>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</si>
  <si>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</si>
  <si>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</si>
  <si>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</si>
  <si>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</si>
  <si>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</si>
  <si>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</si>
  <si>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</si>
  <si>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</si>
  <si>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</si>
  <si>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</si>
  <si>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</si>
  <si>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</si>
  <si>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</si>
  <si>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</si>
  <si>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</si>
  <si>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</si>
  <si>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</si>
  <si>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</si>
  <si>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</si>
  <si>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</si>
  <si>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</si>
  <si>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</si>
  <si>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</si>
  <si>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</si>
  <si>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</si>
  <si>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</si>
  <si>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</si>
  <si>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</si>
  <si>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</si>
  <si>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</si>
  <si>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</si>
  <si>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</si>
  <si>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</si>
  <si>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</si>
  <si>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</si>
  <si>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</si>
  <si>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</si>
  <si>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</si>
  <si>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</si>
  <si>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</si>
  <si>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</si>
  <si>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</si>
  <si>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</si>
  <si>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</si>
  <si>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</si>
  <si>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</si>
  <si>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</si>
  <si>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</si>
  <si>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</si>
  <si>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</si>
  <si>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</si>
  <si>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</si>
  <si>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</si>
  <si>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</si>
  <si>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</si>
  <si>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</si>
  <si>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</si>
  <si>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</si>
  <si>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</si>
  <si>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</si>
  <si>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</si>
  <si>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</si>
  <si>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</si>
  <si>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</si>
  <si>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</si>
  <si>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</si>
  <si>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</si>
  <si>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</si>
  <si>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</si>
  <si>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</si>
  <si>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</si>
  <si>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</si>
  <si>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</si>
  <si>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</si>
  <si>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</si>
  <si>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</si>
  <si>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</si>
  <si>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</si>
  <si>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</si>
  <si>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</si>
  <si>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</si>
  <si>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</si>
  <si>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</si>
  <si>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</si>
  <si>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</si>
  <si>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</si>
  <si>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</si>
  <si>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</si>
  <si>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</si>
  <si>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</si>
  <si>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</si>
  <si>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</si>
  <si>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</si>
  <si>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</si>
  <si>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</si>
  <si>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</si>
  <si>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</si>
  <si>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</si>
  <si>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</si>
  <si>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</si>
  <si>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</si>
  <si>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</si>
  <si>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</si>
  <si>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</si>
  <si>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</si>
  <si>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</si>
  <si>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</si>
  <si>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</si>
  <si>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</si>
  <si>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</si>
  <si>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</si>
  <si>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</si>
  <si>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</si>
  <si>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</si>
  <si>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</si>
  <si>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</si>
  <si>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</si>
  <si>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</si>
  <si>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</si>
  <si>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</si>
  <si>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</si>
  <si>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</si>
  <si>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</si>
  <si>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</si>
  <si>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</si>
  <si>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</si>
  <si>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</si>
  <si>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</si>
  <si>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</si>
  <si>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</si>
  <si>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</si>
  <si>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</si>
  <si>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</si>
  <si>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</si>
  <si>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</si>
  <si>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</si>
  <si>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</si>
  <si>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</si>
  <si>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</si>
  <si>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</si>
  <si>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</si>
  <si>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</si>
  <si>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</si>
  <si>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</si>
  <si>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</si>
  <si>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</si>
  <si>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</si>
  <si>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</si>
  <si>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</si>
  <si>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</si>
  <si>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</si>
  <si>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</si>
  <si>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</si>
  <si>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</si>
  <si>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</si>
  <si>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</si>
  <si>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</si>
  <si>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</si>
  <si>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</si>
  <si>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</si>
  <si>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</si>
  <si>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</si>
  <si>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</si>
  <si>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</si>
  <si>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</si>
  <si>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</si>
  <si>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</si>
  <si>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</si>
  <si>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</si>
  <si>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</si>
  <si>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</si>
  <si>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</si>
  <si>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</si>
  <si>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</si>
  <si>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</si>
  <si>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</si>
  <si>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</si>
  <si>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</si>
  <si>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</si>
  <si>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</si>
  <si>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</si>
  <si>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</si>
  <si>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</si>
  <si>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</si>
  <si>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</si>
  <si>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</si>
  <si>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</si>
  <si>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</si>
  <si>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</si>
  <si>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</si>
  <si>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</si>
  <si>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</si>
  <si>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</si>
  <si>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</si>
  <si>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</si>
  <si>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</si>
  <si>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</si>
  <si>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</si>
  <si>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</si>
  <si>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</si>
  <si>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</si>
  <si>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</si>
  <si>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</si>
  <si>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</si>
  <si>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</si>
  <si>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</si>
  <si>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</si>
  <si>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</si>
  <si>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</si>
  <si>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</si>
  <si>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</si>
  <si>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</si>
  <si>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</si>
  <si>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</si>
  <si>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</si>
  <si>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</si>
  <si>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</si>
  <si>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</si>
  <si>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</si>
  <si>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</si>
  <si>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</si>
  <si>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</si>
  <si>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</si>
  <si>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</si>
  <si>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</si>
  <si>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</si>
  <si>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</si>
  <si>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</si>
  <si>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</si>
  <si>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</si>
  <si>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</si>
  <si>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</si>
  <si>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</si>
  <si>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</si>
  <si>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</si>
  <si>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</si>
  <si>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</si>
  <si>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</si>
  <si>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</si>
  <si>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</si>
  <si>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</si>
  <si>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</si>
  <si>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</si>
  <si>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</si>
  <si>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</si>
  <si>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</si>
  <si>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</si>
  <si>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</si>
  <si>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</si>
  <si>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</si>
  <si>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</si>
  <si>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</si>
  <si>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</si>
  <si>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</si>
  <si>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</si>
  <si>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</si>
  <si>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</si>
  <si>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</si>
  <si>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</si>
  <si>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</si>
  <si>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</si>
  <si>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</si>
  <si>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</si>
  <si>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</si>
  <si>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</si>
  <si>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</si>
  <si>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</si>
  <si>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</si>
  <si>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</si>
  <si>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</si>
  <si>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</si>
  <si>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</si>
  <si>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</si>
  <si>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</si>
  <si>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</si>
  <si>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</si>
  <si>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</si>
  <si>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</si>
  <si>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</si>
  <si>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</si>
  <si>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</si>
  <si>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</si>
  <si>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</si>
  <si>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</si>
  <si>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</si>
  <si>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</si>
  <si>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</si>
  <si>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</si>
  <si>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</si>
  <si>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</si>
  <si>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</si>
  <si>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</si>
  <si>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</si>
  <si>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</si>
  <si>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</si>
  <si>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</si>
  <si>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</si>
  <si>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</si>
  <si>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</si>
  <si>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</si>
  <si>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</si>
  <si>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</si>
  <si>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</si>
  <si>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</si>
  <si>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</si>
  <si>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</si>
  <si>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</si>
  <si>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</si>
  <si>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</si>
  <si>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</si>
  <si>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</si>
  <si>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</si>
  <si>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</si>
  <si>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</si>
  <si>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</si>
  <si>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</si>
  <si>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</si>
  <si>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</si>
  <si>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</si>
  <si>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</si>
  <si>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</si>
  <si>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</si>
  <si>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</si>
  <si>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</si>
  <si>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</si>
  <si>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</si>
  <si>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</si>
  <si>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</si>
  <si>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</si>
  <si>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</si>
  <si>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</si>
  <si>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</si>
  <si>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</si>
  <si>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</si>
  <si>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</si>
  <si>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</si>
  <si>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</si>
  <si>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</si>
  <si>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</si>
  <si>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</si>
  <si>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</si>
  <si>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</si>
  <si>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</si>
  <si>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</si>
  <si>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</si>
  <si>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</si>
  <si>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</si>
  <si>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</si>
  <si>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</si>
  <si>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</si>
  <si>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</si>
  <si>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</si>
  <si>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</si>
  <si>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</si>
  <si>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</si>
  <si>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</si>
  <si>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</si>
  <si>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</si>
  <si>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</si>
  <si>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</si>
  <si>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</si>
  <si>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</si>
  <si>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</si>
  <si>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</si>
  <si>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</si>
  <si>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</si>
  <si>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</si>
  <si>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</si>
  <si>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</si>
  <si>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</si>
  <si>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</si>
  <si>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</si>
  <si>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</si>
  <si>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</si>
  <si>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</si>
  <si>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</si>
  <si>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</si>
  <si>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</si>
  <si>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</si>
  <si>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</si>
  <si>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</si>
  <si>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</si>
  <si>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</si>
  <si>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</si>
  <si>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</si>
  <si>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</si>
  <si>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</si>
  <si>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</si>
  <si>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</si>
  <si>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</si>
  <si>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</si>
  <si>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</si>
  <si>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</si>
  <si>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</si>
  <si>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</si>
  <si>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</si>
  <si>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</si>
  <si>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</si>
  <si>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</si>
  <si>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</si>
  <si>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</si>
  <si>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</si>
  <si>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</si>
  <si>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</si>
  <si>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</si>
  <si>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</si>
  <si>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</si>
  <si>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</si>
  <si>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</si>
  <si>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</si>
  <si>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</si>
  <si>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</si>
  <si>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</si>
  <si>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</si>
  <si>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</si>
  <si>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</si>
  <si>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</si>
  <si>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</si>
  <si>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</si>
  <si>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</si>
  <si>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</si>
  <si>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</si>
  <si>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</si>
  <si>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</si>
  <si>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</si>
  <si>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</si>
  <si>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</si>
  <si>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</si>
  <si>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</si>
  <si>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</si>
  <si>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</si>
  <si>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</si>
  <si>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</si>
  <si>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</si>
  <si>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</si>
  <si>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</si>
  <si>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</si>
  <si>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</si>
  <si>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</si>
  <si>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</si>
  <si>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</si>
  <si>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</si>
  <si>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</si>
  <si>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</si>
  <si>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</si>
  <si>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</si>
  <si>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</si>
  <si>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</si>
  <si>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</si>
  <si>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</si>
  <si>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</si>
  <si>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</si>
  <si>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</si>
  <si>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</si>
  <si>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</si>
  <si>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</si>
  <si>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</si>
  <si>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</si>
  <si>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</si>
  <si>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</si>
  <si>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</si>
  <si>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</si>
  <si>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</si>
  <si>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</si>
  <si>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</si>
  <si>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</si>
  <si>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</si>
  <si>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</si>
  <si>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</si>
  <si>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</si>
  <si>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</si>
  <si>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</si>
  <si>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</si>
  <si>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</si>
  <si>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</si>
  <si>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</si>
  <si>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</si>
  <si>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</si>
  <si>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</si>
  <si>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</si>
  <si>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</si>
  <si>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</si>
  <si>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</si>
  <si>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</si>
  <si>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</si>
  <si>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</si>
  <si>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</si>
  <si>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</si>
  <si>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</si>
  <si>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</si>
  <si>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</si>
  <si>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</si>
  <si>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</si>
  <si>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</si>
  <si>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</si>
  <si>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</si>
  <si>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</si>
  <si>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</si>
  <si>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</si>
  <si>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</si>
  <si>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</si>
  <si>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</si>
  <si>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</si>
  <si>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</si>
  <si>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</si>
  <si>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</si>
  <si>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</si>
  <si>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</si>
  <si>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</si>
  <si>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</si>
  <si>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</si>
  <si>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</si>
  <si>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</si>
  <si>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</si>
  <si>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</si>
  <si>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</si>
  <si>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</si>
  <si>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</si>
  <si>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</si>
  <si>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</si>
  <si>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</si>
  <si>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</si>
  <si>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</si>
  <si>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</si>
  <si>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</si>
  <si>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</si>
  <si>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</si>
  <si>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</si>
  <si>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</si>
  <si>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</si>
  <si>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</si>
  <si>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</si>
  <si>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</si>
  <si>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</si>
  <si>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</si>
  <si>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</si>
  <si>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</si>
  <si>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</si>
  <si>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</si>
  <si>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</si>
  <si>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</si>
  <si>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</si>
  <si>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</si>
  <si>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</si>
  <si>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</si>
  <si>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</si>
  <si>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</si>
  <si>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</si>
  <si>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</si>
  <si>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</si>
  <si>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</si>
  <si>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</si>
  <si>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</si>
  <si>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</si>
  <si>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</si>
  <si>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</si>
  <si>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</si>
  <si>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</si>
  <si>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</si>
  <si>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</si>
  <si>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</si>
  <si>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</si>
  <si>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</si>
  <si>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</si>
  <si>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</si>
  <si>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</si>
  <si>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</si>
  <si>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</si>
  <si>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</si>
  <si>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</si>
  <si>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</si>
  <si>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</si>
  <si>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</si>
  <si>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</si>
  <si>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</si>
  <si>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</si>
  <si>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</si>
  <si>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</si>
  <si>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</si>
  <si>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</si>
  <si>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</si>
  <si>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</si>
  <si>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</si>
  <si>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</si>
  <si>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</si>
  <si>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</si>
  <si>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</si>
  <si>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</si>
  <si>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</si>
  <si>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</si>
  <si>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</si>
  <si>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</si>
  <si>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</si>
  <si>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</si>
  <si>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</si>
  <si>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</si>
  <si>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</si>
  <si>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</si>
  <si>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</si>
  <si>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</si>
  <si>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</si>
  <si>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</si>
  <si>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</si>
  <si>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</si>
  <si>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</si>
  <si>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</si>
  <si>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</si>
  <si>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</si>
  <si>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</si>
  <si>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</si>
  <si>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</si>
  <si>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</si>
  <si>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</si>
  <si>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</si>
  <si>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</si>
  <si>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</si>
  <si>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</si>
  <si>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</si>
  <si>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</si>
  <si>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</si>
  <si>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</si>
  <si>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</si>
  <si>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</si>
  <si>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</si>
  <si>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</si>
  <si>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</si>
  <si>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</si>
  <si>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</si>
  <si>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</si>
  <si>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</si>
  <si>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</si>
  <si>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</si>
  <si>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</si>
  <si>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</si>
  <si>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</si>
  <si>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</si>
  <si>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</si>
  <si>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</si>
  <si>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</si>
  <si>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</si>
  <si>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</si>
  <si>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</si>
  <si>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</si>
  <si>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</si>
  <si>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</si>
  <si>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</si>
  <si>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</si>
  <si>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</si>
  <si>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</si>
  <si>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</si>
  <si>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</si>
  <si>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</si>
  <si>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</si>
  <si>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</si>
  <si>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</si>
  <si>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</si>
  <si>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</si>
  <si>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</si>
  <si>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</si>
  <si>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</si>
  <si>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</si>
  <si>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</si>
  <si>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</si>
  <si>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</si>
  <si>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</si>
  <si>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</si>
  <si>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</si>
  <si>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</si>
  <si>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</si>
  <si>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</si>
  <si>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</si>
  <si>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</si>
  <si>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</si>
  <si>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</si>
  <si>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</si>
  <si>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</si>
  <si>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</si>
  <si>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</si>
  <si>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</si>
  <si>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</si>
  <si>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</si>
  <si>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</si>
  <si>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</si>
  <si>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</si>
  <si>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</si>
  <si>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</si>
  <si>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</si>
  <si>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</si>
  <si>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</si>
  <si>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</si>
  <si>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</si>
  <si>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</si>
  <si>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</si>
  <si>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</si>
  <si>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</si>
  <si>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</si>
  <si>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</si>
  <si>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</si>
  <si>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</si>
  <si>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</si>
  <si>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</si>
  <si>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</si>
  <si>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</si>
  <si>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</si>
  <si>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</si>
  <si>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</si>
  <si>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</si>
  <si>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</si>
  <si>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</si>
  <si>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</si>
  <si>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</si>
  <si>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</si>
  <si>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</si>
  <si>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</si>
  <si>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</si>
  <si>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</si>
  <si>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</si>
  <si>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</si>
  <si>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</si>
  <si>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</si>
  <si>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</si>
  <si>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</si>
  <si>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</si>
  <si>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</si>
  <si>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</si>
  <si>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</si>
  <si>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</si>
  <si>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</si>
  <si>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</si>
  <si>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</si>
  <si>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</si>
  <si>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</si>
  <si>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</si>
  <si>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</si>
  <si>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</si>
  <si>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</si>
  <si>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</si>
  <si>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</si>
  <si>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</si>
  <si>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</si>
  <si>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</si>
  <si>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</si>
  <si>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</si>
  <si>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</si>
  <si>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</si>
  <si>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</si>
  <si>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</si>
  <si>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</si>
  <si>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</si>
  <si>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</si>
  <si>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</si>
  <si>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</si>
  <si>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</si>
  <si>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</si>
  <si>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</si>
  <si>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</si>
  <si>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</si>
  <si>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</si>
  <si>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</si>
  <si>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</si>
  <si>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</si>
  <si>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</si>
  <si>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</si>
  <si>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</si>
  <si>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</si>
  <si>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</si>
  <si>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</si>
  <si>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</si>
  <si>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</si>
  <si>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</si>
  <si>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</si>
  <si>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</si>
  <si>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</si>
  <si>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</si>
  <si>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</si>
  <si>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</si>
  <si>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</si>
  <si>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</si>
  <si>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</si>
  <si>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</si>
  <si>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</si>
  <si>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</si>
  <si>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</si>
  <si>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</si>
  <si>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</si>
  <si>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</si>
  <si>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</si>
  <si>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</si>
  <si>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</si>
  <si>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</si>
  <si>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</si>
  <si>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</si>
  <si>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</si>
  <si>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</si>
  <si>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</si>
  <si>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</si>
  <si>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</si>
  <si>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</si>
  <si>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</si>
  <si>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</si>
  <si>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</si>
  <si>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</si>
  <si>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</si>
  <si>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</si>
  <si>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</si>
  <si>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</si>
  <si>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</si>
  <si>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</si>
  <si>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</si>
  <si>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</si>
  <si>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</si>
  <si>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</si>
  <si>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</si>
  <si>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</si>
  <si>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</si>
  <si>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</si>
  <si>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</si>
  <si>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</si>
  <si>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</si>
  <si>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</si>
  <si>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</si>
  <si>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</si>
  <si>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</si>
  <si>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</si>
  <si>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</si>
  <si>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</si>
  <si>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</si>
  <si>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</si>
  <si>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</si>
  <si>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</si>
  <si>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</si>
  <si>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</si>
  <si>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</si>
  <si>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</si>
  <si>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</si>
  <si>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</si>
  <si>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</si>
  <si>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</si>
  <si>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</si>
  <si>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</si>
  <si>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</si>
  <si>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</si>
  <si>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</si>
  <si>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</si>
  <si>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</si>
  <si>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</si>
  <si>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</si>
  <si>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</si>
  <si>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</si>
  <si>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</si>
  <si>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</si>
  <si>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</si>
  <si>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</si>
  <si>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</si>
  <si>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</si>
  <si>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</si>
  <si>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</si>
  <si>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</si>
  <si>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</si>
  <si>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</si>
  <si>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</si>
  <si>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</si>
  <si>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</si>
  <si>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</si>
  <si>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</si>
  <si>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</si>
  <si>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</si>
  <si>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</si>
  <si>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</si>
  <si>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</si>
  <si>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</si>
  <si>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</si>
  <si>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</si>
  <si>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</si>
  <si>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</si>
  <si>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</si>
  <si>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</si>
  <si>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</si>
  <si>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</si>
  <si>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</si>
  <si>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</si>
  <si>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</si>
  <si>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</si>
  <si>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</si>
  <si>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</si>
  <si>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</si>
  <si>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</si>
  <si>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</si>
  <si>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</si>
  <si>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</si>
  <si>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</si>
  <si>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</si>
  <si>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</si>
  <si>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</si>
  <si>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</si>
  <si>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</si>
  <si>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</si>
  <si>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</si>
  <si>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</si>
  <si>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</si>
  <si>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</si>
  <si>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</si>
  <si>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</si>
  <si>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</si>
  <si>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</si>
  <si>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</si>
  <si>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</si>
  <si>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</si>
  <si>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</si>
  <si>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</si>
  <si>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</si>
  <si>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</si>
  <si>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</si>
  <si>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</si>
  <si>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</si>
  <si>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</si>
  <si>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</si>
  <si>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</si>
  <si>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</si>
  <si>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</si>
  <si>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</si>
  <si>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</si>
  <si>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</si>
  <si>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</si>
  <si>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</si>
  <si>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</si>
  <si>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</si>
  <si>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</si>
  <si>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</si>
  <si>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</si>
  <si>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</si>
  <si>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</si>
  <si>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</si>
  <si>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</si>
  <si>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</si>
  <si>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</si>
  <si>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</si>
  <si>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</si>
  <si>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</si>
  <si>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</si>
  <si>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</si>
  <si>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</si>
  <si>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</si>
  <si>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</si>
  <si>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</si>
  <si>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</si>
  <si>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</si>
  <si>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</si>
  <si>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</si>
  <si>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</si>
  <si>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</si>
  <si>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</si>
  <si>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</si>
  <si>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</si>
  <si>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</si>
  <si>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</si>
  <si>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</si>
  <si>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</si>
  <si>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</si>
  <si>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</si>
  <si>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</si>
  <si>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</si>
  <si>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</si>
  <si>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</si>
  <si>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</si>
  <si>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</si>
  <si>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</si>
  <si>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</si>
  <si>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</si>
  <si>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</si>
  <si>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</si>
  <si>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</si>
  <si>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</si>
  <si>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</si>
  <si>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</si>
  <si>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</si>
  <si>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</si>
  <si>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</si>
  <si>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</si>
  <si>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</si>
  <si>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</si>
  <si>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</si>
  <si>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</si>
  <si>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</si>
  <si>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</si>
  <si>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</si>
  <si>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</si>
  <si>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</si>
  <si>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</si>
  <si>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</si>
  <si>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</si>
  <si>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</si>
  <si>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</si>
  <si>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</si>
  <si>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</si>
  <si>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</si>
  <si>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</si>
  <si>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</si>
  <si>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</si>
  <si>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</si>
  <si>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</si>
  <si>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</si>
  <si>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</si>
  <si>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</si>
  <si>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</si>
  <si>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</si>
  <si>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</si>
  <si>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</si>
  <si>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</si>
  <si>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</si>
  <si>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</si>
  <si>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</si>
  <si>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</si>
  <si>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</si>
  <si>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</si>
  <si>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</si>
  <si>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</si>
  <si>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</si>
  <si>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</si>
  <si>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</si>
  <si>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</si>
  <si>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</si>
  <si>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</si>
  <si>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</si>
  <si>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</si>
  <si>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</si>
  <si>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</si>
  <si>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</si>
  <si>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</si>
  <si>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</si>
  <si>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</si>
  <si>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</si>
  <si>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</si>
  <si>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</si>
  <si>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</si>
  <si>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</si>
  <si>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</si>
  <si>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</si>
  <si>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</si>
  <si>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</si>
  <si>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</si>
  <si>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</si>
  <si>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</si>
  <si>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</si>
  <si>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</si>
  <si>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</si>
  <si>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</si>
  <si>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</si>
  <si>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</si>
  <si>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</si>
  <si>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</si>
  <si>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</si>
  <si>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</si>
  <si>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</si>
  <si>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</si>
  <si>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</si>
  <si>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</si>
  <si>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</si>
  <si>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</si>
  <si>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</si>
  <si>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</si>
  <si>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</si>
  <si>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</si>
  <si>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</si>
  <si>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</si>
  <si>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</si>
  <si>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</si>
  <si>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</si>
  <si>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</si>
  <si>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</si>
  <si>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</si>
  <si>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</si>
  <si>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</si>
  <si>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</si>
  <si>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</si>
  <si>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</si>
  <si>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</si>
  <si>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</si>
  <si>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</si>
  <si>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</si>
  <si>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</si>
  <si>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</si>
  <si>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</si>
  <si>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</si>
  <si>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</si>
  <si>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</si>
  <si>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</si>
  <si>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</si>
  <si>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</si>
  <si>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</si>
  <si>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</si>
  <si>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</si>
  <si>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</si>
  <si>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</si>
  <si>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</si>
  <si>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</si>
  <si>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</si>
  <si>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</si>
  <si>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</si>
  <si>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</si>
  <si>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</si>
  <si>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</si>
  <si>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</si>
  <si>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</si>
  <si>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</si>
  <si>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</si>
  <si>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</si>
  <si>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</si>
  <si>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</si>
  <si>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</si>
  <si>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</si>
  <si>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</si>
  <si>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</si>
  <si>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</si>
  <si>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</si>
  <si>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</si>
  <si>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</si>
  <si>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</si>
  <si>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</si>
  <si>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</si>
  <si>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</si>
  <si>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</si>
  <si>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</si>
  <si>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</si>
  <si>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</si>
  <si>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</si>
  <si>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</si>
  <si>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</si>
  <si>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</si>
  <si>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</si>
  <si>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</si>
  <si>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</si>
  <si>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</si>
  <si>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</si>
  <si>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</si>
  <si>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</si>
  <si>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</si>
  <si>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</si>
  <si>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</si>
  <si>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</si>
  <si>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</si>
  <si>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</si>
  <si>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</si>
  <si>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</si>
  <si>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</si>
  <si>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</si>
  <si>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</si>
  <si>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</si>
  <si>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</si>
  <si>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</si>
  <si>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</si>
  <si>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</si>
  <si>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</si>
  <si>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</si>
  <si>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</si>
  <si>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</si>
  <si>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</si>
  <si>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</si>
  <si>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</si>
  <si>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</si>
  <si>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</si>
  <si>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</si>
  <si>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</si>
  <si>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</si>
  <si>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</si>
  <si>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</si>
  <si>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</si>
  <si>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</si>
  <si>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</si>
  <si>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</si>
  <si>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</si>
  <si>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</si>
  <si>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</si>
  <si>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</si>
  <si>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</si>
  <si>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</si>
  <si>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</si>
  <si>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</si>
  <si>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</si>
  <si>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</si>
  <si>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</si>
  <si>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</si>
  <si>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</si>
  <si>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</si>
  <si>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</si>
  <si>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</si>
  <si>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</si>
  <si>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</si>
  <si>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</si>
  <si>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</si>
  <si>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</si>
  <si>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</si>
  <si>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</si>
  <si>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</si>
  <si>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</si>
  <si>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</si>
  <si>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</si>
  <si>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</si>
  <si>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</si>
  <si>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</si>
  <si>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</si>
  <si>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</si>
  <si>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</si>
  <si>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</si>
  <si>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</si>
  <si>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</si>
  <si>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</si>
  <si>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</si>
  <si>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</si>
  <si>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</si>
  <si>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</si>
  <si>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</si>
  <si>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</si>
  <si>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</si>
  <si>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</si>
  <si>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</si>
  <si>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</si>
  <si>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</si>
  <si>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</si>
  <si>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</si>
  <si>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</si>
  <si>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</si>
  <si>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</si>
  <si>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</si>
  <si>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</si>
  <si>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</si>
  <si>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</si>
  <si>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</si>
  <si>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</si>
  <si>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</si>
  <si>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</si>
  <si>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</si>
  <si>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</si>
  <si>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</si>
  <si>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</si>
  <si>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</si>
  <si>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</si>
  <si>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</si>
  <si>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</si>
  <si>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</si>
  <si>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</si>
  <si>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</si>
  <si>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</si>
  <si>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</si>
  <si>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</si>
  <si>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</si>
  <si>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</si>
  <si>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</si>
  <si>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</si>
  <si>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</si>
  <si>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</si>
  <si>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</si>
  <si>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</si>
  <si>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</si>
  <si>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</si>
  <si>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</si>
  <si>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</si>
  <si>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</si>
  <si>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</si>
  <si>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</si>
  <si>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</si>
  <si>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</si>
  <si>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</si>
  <si>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</si>
  <si>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</si>
  <si>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</si>
  <si>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</si>
  <si>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</si>
  <si>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</si>
  <si>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</si>
  <si>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</si>
  <si>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</si>
  <si>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</si>
  <si>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</si>
  <si>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</si>
  <si>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</si>
  <si>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</si>
  <si>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</si>
  <si>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</si>
  <si>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</si>
  <si>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</si>
  <si>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</si>
  <si>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</si>
  <si>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</si>
  <si>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</si>
  <si>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</si>
  <si>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</si>
  <si>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</si>
  <si>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</si>
  <si>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</si>
  <si>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</si>
  <si>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</si>
  <si>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</si>
  <si>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</si>
  <si>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</si>
  <si>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</si>
  <si>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</si>
  <si>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</si>
  <si>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</si>
  <si>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</si>
  <si>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</si>
  <si>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</si>
  <si>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</si>
  <si>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</si>
  <si>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</si>
  <si>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</si>
  <si>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</si>
  <si>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</si>
  <si>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</si>
  <si>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</si>
  <si>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</si>
  <si>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</si>
  <si>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</si>
  <si>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</si>
  <si>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</si>
  <si>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</si>
  <si>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</si>
  <si>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</si>
  <si>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</si>
  <si>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</si>
  <si>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</si>
  <si>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</si>
  <si>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</si>
  <si>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</si>
  <si>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</si>
  <si>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</si>
  <si>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</si>
  <si>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</si>
  <si>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</si>
  <si>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</si>
  <si>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</si>
  <si>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</si>
  <si>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</si>
  <si>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</si>
  <si>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</si>
  <si>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</si>
  <si>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</si>
  <si>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</si>
  <si>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</si>
  <si>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</si>
  <si>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</si>
  <si>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</si>
  <si>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</si>
  <si>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</si>
  <si>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</si>
  <si>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</si>
  <si>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</si>
  <si>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</si>
  <si>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</si>
  <si>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</si>
  <si>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</si>
  <si>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</si>
  <si>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</si>
  <si>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</si>
  <si>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</si>
  <si>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</si>
  <si>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</si>
  <si>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</si>
  <si>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</si>
  <si>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</si>
  <si>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</si>
  <si>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</si>
  <si>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</si>
  <si>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</si>
  <si>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</si>
  <si>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</si>
  <si>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</si>
  <si>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</si>
  <si>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</si>
  <si>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</si>
  <si>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</si>
  <si>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</si>
  <si>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</si>
  <si>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</si>
  <si>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</si>
  <si>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</si>
  <si>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</si>
  <si>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</si>
  <si>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</si>
  <si>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</si>
  <si>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</si>
  <si>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</si>
  <si>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</si>
  <si>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</si>
  <si>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</si>
  <si>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</si>
  <si>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</si>
  <si>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</si>
  <si>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</si>
  <si>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</si>
  <si>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</si>
  <si>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</si>
  <si>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</si>
  <si>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</si>
  <si>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</si>
  <si>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</si>
  <si>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</si>
  <si>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</si>
  <si>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</si>
  <si>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</si>
  <si>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</si>
  <si>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</si>
  <si>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</si>
  <si>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</si>
  <si>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</si>
  <si>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</si>
  <si>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</si>
  <si>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</si>
  <si>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</si>
  <si>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</si>
  <si>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</si>
  <si>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</si>
  <si>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</si>
  <si>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</si>
  <si>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</si>
  <si>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</si>
  <si>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</si>
  <si>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</si>
  <si>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</si>
  <si>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</si>
  <si>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</si>
  <si>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</si>
  <si>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</si>
  <si>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</si>
  <si>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</si>
  <si>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</si>
  <si>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</si>
  <si>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</si>
  <si>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</si>
  <si>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</si>
  <si>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</si>
  <si>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</si>
  <si>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</si>
  <si>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</si>
  <si>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</si>
  <si>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</si>
  <si>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</si>
  <si>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</si>
  <si>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</si>
  <si>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</si>
  <si>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</si>
  <si>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</si>
  <si>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</si>
  <si>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</si>
  <si>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</si>
  <si>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</si>
  <si>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</si>
  <si>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</si>
  <si>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</si>
  <si>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</si>
  <si>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</si>
  <si>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</si>
  <si>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</si>
  <si>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</si>
  <si>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</si>
  <si>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</si>
  <si>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</si>
  <si>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</si>
  <si>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</si>
  <si>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</si>
  <si>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</si>
  <si>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</si>
  <si>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</si>
  <si>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</si>
  <si>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</si>
  <si>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</si>
  <si>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</si>
  <si>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</si>
  <si>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</si>
  <si>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</si>
  <si>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</si>
  <si>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</si>
  <si>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</si>
  <si>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</si>
  <si>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</si>
  <si>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</si>
  <si>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</si>
  <si>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</si>
  <si>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</si>
  <si>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</si>
  <si>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</si>
  <si>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</si>
  <si>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</si>
  <si>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</si>
  <si>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</si>
  <si>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</si>
  <si>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</si>
  <si>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</si>
  <si>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</si>
  <si>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</si>
  <si>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</si>
  <si>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</si>
  <si>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</si>
  <si>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</si>
  <si>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</si>
  <si>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</si>
  <si>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</si>
  <si>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</si>
  <si>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</si>
  <si>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</si>
  <si>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</si>
  <si>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</si>
  <si>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</si>
  <si>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</si>
  <si>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</si>
  <si>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</si>
  <si>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</si>
  <si>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</si>
  <si>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</si>
  <si>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</si>
  <si>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</si>
  <si>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</si>
  <si>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</si>
  <si>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</si>
  <si>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</si>
  <si>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</si>
  <si>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</si>
  <si>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</si>
  <si>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</si>
  <si>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</si>
  <si>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</si>
  <si>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</si>
  <si>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</si>
  <si>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</si>
  <si>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</si>
  <si>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</si>
  <si>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</si>
  <si>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</si>
  <si>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</si>
  <si>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</si>
  <si>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</si>
  <si>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</si>
  <si>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</si>
  <si>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</si>
  <si>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</si>
  <si>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</si>
  <si>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</si>
  <si>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</si>
  <si>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</si>
  <si>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</si>
  <si>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</si>
  <si>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</si>
  <si>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</si>
  <si>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</si>
  <si>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</si>
  <si>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</si>
  <si>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</si>
  <si>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</si>
  <si>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</si>
  <si>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</si>
  <si>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</si>
  <si>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</si>
  <si>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</si>
  <si>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</si>
  <si>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</si>
  <si>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</si>
  <si>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</si>
  <si>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</si>
  <si>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</si>
  <si>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</si>
  <si>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</si>
  <si>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</si>
  <si>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</si>
  <si>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</si>
  <si>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</si>
  <si>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</si>
  <si>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</si>
  <si>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</si>
  <si>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</si>
  <si>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</si>
  <si>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</si>
  <si>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</si>
  <si>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</si>
  <si>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</si>
  <si>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</si>
  <si>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</si>
  <si>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</si>
  <si>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</si>
  <si>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</si>
  <si>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</si>
  <si>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</si>
  <si>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</si>
  <si>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</si>
  <si>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</si>
  <si>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</si>
  <si>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</si>
  <si>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</si>
  <si>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</si>
  <si>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</si>
  <si>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</si>
  <si>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</si>
  <si>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</si>
  <si>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</si>
  <si>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</si>
  <si>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</si>
  <si>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</si>
  <si>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</si>
  <si>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</si>
  <si>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</si>
  <si>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</si>
  <si>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</si>
  <si>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</si>
  <si>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</si>
  <si>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</si>
  <si>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</si>
  <si>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</si>
  <si>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</si>
  <si>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</si>
  <si>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</si>
  <si>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</si>
  <si>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</si>
  <si>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</si>
  <si>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</si>
  <si>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</si>
  <si>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</si>
  <si>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</si>
  <si>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</si>
  <si>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</si>
  <si>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</si>
  <si>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</si>
  <si>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</si>
  <si>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</si>
  <si>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</si>
  <si>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</si>
  <si>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</si>
  <si>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</si>
  <si>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</si>
  <si>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</si>
  <si>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</si>
  <si>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</si>
  <si>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</si>
  <si>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</si>
  <si>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</si>
  <si>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</si>
  <si>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</si>
  <si>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</si>
  <si>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</si>
  <si>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</si>
  <si>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</si>
  <si>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</si>
  <si>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</si>
  <si>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</si>
  <si>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</si>
  <si>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</si>
  <si>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</si>
  <si>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</si>
  <si>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</si>
  <si>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</si>
  <si>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</si>
  <si>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</si>
  <si>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</si>
  <si>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</si>
  <si>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</si>
  <si>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</si>
  <si>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</si>
  <si>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</si>
  <si>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</si>
  <si>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</si>
  <si>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</si>
  <si>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</si>
  <si>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</si>
  <si>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</si>
  <si>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</si>
  <si>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</si>
  <si>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</si>
  <si>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</si>
  <si>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</si>
  <si>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</si>
  <si>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</si>
  <si>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</si>
  <si>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</si>
  <si>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</si>
  <si>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</si>
  <si>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</si>
  <si>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</si>
  <si>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</si>
  <si>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</si>
  <si>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</si>
  <si>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</si>
  <si>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</si>
  <si>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</si>
  <si>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</si>
  <si>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</si>
  <si>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</si>
  <si>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</si>
  <si>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</si>
  <si>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</si>
  <si>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</si>
  <si>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</si>
  <si>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</si>
  <si>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</si>
  <si>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</si>
  <si>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</si>
  <si>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</si>
  <si>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</si>
  <si>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</si>
  <si>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</si>
  <si>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</si>
  <si>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</si>
  <si>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</si>
  <si>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</si>
  <si>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</si>
  <si>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</si>
  <si>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</si>
  <si>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</si>
  <si>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</si>
  <si>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</si>
  <si>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</si>
  <si>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</si>
  <si>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</si>
  <si>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</si>
  <si>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</si>
  <si>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</si>
  <si>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</si>
  <si>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</si>
  <si>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</si>
  <si>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</si>
  <si>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</si>
  <si>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</si>
  <si>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</si>
  <si>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</si>
  <si>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</si>
  <si>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</si>
  <si>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</si>
  <si>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</si>
  <si>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</si>
  <si>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</si>
  <si>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</si>
  <si>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</si>
  <si>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</si>
  <si>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</si>
  <si>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</si>
  <si>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</si>
  <si>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</si>
  <si>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</si>
  <si>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</si>
  <si>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</si>
  <si>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</si>
  <si>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</si>
  <si>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</si>
  <si>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</si>
  <si>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</si>
  <si>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</si>
  <si>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</si>
  <si>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</si>
  <si>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</si>
  <si>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</si>
  <si>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</si>
  <si>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</si>
  <si>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</si>
  <si>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</si>
  <si>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</si>
  <si>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</si>
  <si>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</si>
  <si>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</si>
  <si>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</si>
  <si>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</si>
  <si>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</si>
  <si>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</si>
  <si>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</si>
  <si>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</si>
  <si>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</si>
  <si>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</si>
  <si>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</si>
  <si>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</si>
  <si>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</si>
  <si>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</si>
  <si>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</si>
  <si>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</si>
  <si>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</si>
  <si>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</si>
  <si>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</si>
  <si>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</si>
  <si>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</si>
  <si>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</si>
  <si>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</si>
  <si>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</si>
  <si>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</si>
  <si>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</si>
  <si>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</si>
  <si>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</si>
  <si>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</si>
  <si>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</si>
  <si>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</si>
  <si>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</si>
  <si>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</si>
  <si>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</si>
  <si>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</si>
  <si>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</si>
  <si>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</si>
  <si>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</si>
  <si>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</si>
  <si>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</si>
  <si>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</si>
  <si>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</si>
  <si>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</si>
  <si>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</si>
  <si>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</si>
  <si>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</si>
  <si>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</si>
  <si>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</si>
  <si>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</si>
  <si>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</si>
  <si>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</si>
  <si>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</si>
  <si>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</si>
  <si>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</si>
  <si>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</si>
  <si>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</si>
  <si>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</si>
  <si>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</si>
  <si>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</si>
  <si>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</si>
  <si>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</si>
  <si>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</si>
  <si>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</si>
  <si>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</si>
  <si>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</si>
  <si>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</si>
  <si>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</si>
  <si>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</si>
  <si>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</si>
  <si>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</si>
  <si>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</si>
  <si>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</si>
  <si>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</si>
  <si>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</si>
  <si>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</si>
  <si>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</si>
  <si>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</si>
  <si>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</si>
  <si>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</si>
  <si>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</si>
  <si>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</si>
  <si>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</si>
  <si>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</si>
  <si>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</si>
  <si>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</si>
  <si>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</si>
  <si>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</si>
  <si>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</si>
  <si>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</si>
  <si>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</si>
  <si>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</si>
  <si>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</si>
  <si>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</si>
  <si>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</si>
  <si>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</si>
  <si>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</si>
  <si>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</si>
  <si>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</si>
  <si>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</si>
  <si>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</si>
  <si>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</si>
  <si>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</si>
  <si>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</si>
  <si>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</si>
  <si>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</si>
  <si>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</si>
  <si>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</si>
  <si>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</si>
  <si>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</si>
  <si>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</si>
  <si>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</si>
  <si>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</si>
  <si>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</si>
  <si>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</si>
  <si>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</si>
  <si>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</si>
  <si>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</si>
  <si>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</si>
  <si>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</si>
  <si>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</si>
  <si>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</si>
  <si>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</si>
  <si>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</si>
  <si>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</si>
  <si>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</si>
  <si>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</si>
  <si>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</si>
  <si>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</si>
  <si>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</si>
  <si>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</si>
  <si>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</si>
  <si>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</si>
  <si>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</si>
  <si>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</si>
  <si>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</si>
  <si>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</si>
  <si>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</si>
  <si>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</si>
  <si>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</si>
  <si>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</si>
  <si>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</si>
  <si>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</si>
  <si>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</si>
  <si>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</si>
  <si>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</si>
  <si>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</si>
  <si>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</si>
  <si>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</si>
  <si>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</si>
  <si>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</si>
  <si>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</si>
  <si>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</si>
  <si>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</si>
  <si>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</si>
  <si>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</si>
  <si>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</si>
  <si>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</si>
  <si>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</si>
  <si>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</si>
  <si>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</si>
  <si>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</si>
  <si>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</si>
  <si>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</si>
  <si>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</si>
  <si>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</si>
  <si>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</si>
  <si>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</si>
  <si>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</si>
  <si>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</si>
  <si>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</si>
  <si>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</si>
  <si>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</si>
  <si>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</si>
  <si>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</si>
  <si>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</si>
  <si>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</si>
  <si>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</si>
  <si>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</si>
  <si>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</si>
  <si>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</si>
  <si>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</si>
  <si>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</si>
  <si>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</si>
  <si>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</si>
  <si>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</si>
  <si>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</si>
  <si>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</si>
  <si>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</si>
  <si>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</si>
  <si>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</si>
  <si>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</si>
  <si>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</si>
  <si>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</si>
  <si>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</si>
  <si>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</si>
  <si>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</si>
  <si>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</si>
  <si>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</si>
  <si>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</si>
  <si>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</si>
  <si>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</si>
  <si>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</si>
  <si>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</si>
  <si>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</si>
  <si>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</si>
  <si>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</si>
  <si>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</si>
  <si>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</si>
  <si>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</si>
  <si>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</si>
  <si>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</si>
  <si>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</si>
  <si>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</si>
  <si>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</si>
  <si>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</si>
  <si>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</si>
  <si>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</si>
  <si>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</si>
  <si>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</si>
  <si>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</si>
  <si>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</si>
  <si>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</si>
  <si>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</si>
  <si>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</si>
  <si>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</si>
  <si>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</si>
  <si>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</si>
  <si>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</si>
  <si>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</si>
  <si>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</si>
  <si>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</si>
  <si>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</si>
  <si>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</si>
  <si>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</si>
  <si>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</si>
  <si>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</si>
  <si>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</si>
  <si>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</si>
  <si>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</si>
  <si>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</si>
  <si>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</si>
  <si>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</si>
  <si>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</si>
  <si>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</si>
  <si>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</si>
  <si>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</si>
  <si>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</si>
  <si>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</si>
  <si>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</si>
  <si>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</si>
  <si>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</si>
  <si>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</si>
  <si>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</si>
  <si>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</si>
  <si>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</si>
  <si>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</si>
  <si>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</si>
  <si>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</si>
  <si>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</si>
  <si>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</si>
  <si>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</si>
  <si>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</si>
  <si>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</si>
  <si>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</si>
  <si>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</si>
  <si>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</si>
  <si>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</si>
  <si>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</si>
  <si>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</si>
  <si>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</si>
  <si>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</si>
  <si>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</si>
  <si>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</si>
  <si>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</si>
  <si>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</si>
  <si>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</si>
  <si>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</si>
  <si>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</si>
  <si>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</si>
  <si>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</si>
  <si>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</si>
  <si>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</si>
  <si>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</si>
  <si>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</si>
  <si>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</si>
  <si>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</si>
  <si>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</si>
  <si>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</si>
  <si>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</si>
  <si>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</si>
  <si>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</si>
  <si>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</si>
  <si>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</si>
  <si>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</si>
  <si>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</si>
  <si>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</si>
  <si>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</si>
  <si>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</si>
  <si>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</si>
  <si>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</si>
  <si>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</si>
  <si>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</si>
  <si>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</si>
  <si>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</si>
  <si>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</si>
  <si>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</si>
  <si>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</si>
  <si>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</si>
  <si>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</si>
  <si>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</si>
  <si>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</si>
  <si>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</si>
  <si>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</si>
  <si>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</si>
  <si>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</si>
  <si>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</si>
  <si>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</si>
  <si>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</si>
  <si>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</si>
  <si>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</si>
  <si>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</si>
  <si>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</si>
  <si>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</si>
  <si>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</si>
  <si>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</si>
  <si>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</si>
  <si>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</si>
  <si>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</si>
  <si>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</si>
  <si>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</si>
  <si>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</si>
  <si>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</si>
  <si>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</si>
  <si>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</si>
  <si>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</si>
  <si>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</si>
  <si>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</si>
  <si>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</si>
  <si>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</si>
  <si>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</si>
  <si>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</si>
  <si>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</si>
  <si>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</si>
  <si>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</si>
  <si>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</si>
  <si>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</si>
  <si>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</si>
  <si>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</si>
  <si>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</si>
  <si>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</si>
  <si>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</si>
  <si>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</si>
  <si>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</si>
  <si>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</si>
  <si>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</si>
  <si>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</si>
  <si>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</si>
  <si>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</si>
  <si>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</si>
  <si>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</si>
  <si>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</si>
  <si>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</si>
  <si>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</si>
  <si>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</si>
  <si>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</si>
  <si>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</si>
  <si>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</si>
  <si>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</si>
  <si>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</si>
  <si>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</si>
  <si>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</si>
  <si>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</si>
  <si>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</si>
  <si>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</si>
  <si>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</si>
  <si>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</si>
  <si>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</si>
  <si>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</si>
  <si>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</si>
  <si>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</si>
  <si>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</si>
  <si>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</si>
  <si>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</si>
  <si>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</si>
  <si>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</si>
  <si>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</si>
  <si>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</si>
  <si>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</si>
  <si>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</si>
  <si>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</si>
  <si>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</si>
  <si>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</si>
  <si>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</si>
  <si>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</si>
  <si>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</si>
  <si>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</si>
  <si>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</si>
  <si>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</si>
  <si>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</si>
  <si>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</si>
  <si>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</si>
  <si>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</si>
  <si>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</si>
  <si>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</si>
  <si>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</si>
  <si>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</si>
  <si>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</si>
  <si>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</si>
  <si>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</si>
  <si>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</si>
  <si>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</si>
  <si>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</si>
  <si>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</si>
  <si>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</si>
  <si>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</si>
  <si>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</si>
  <si>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</si>
  <si>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</si>
  <si>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</si>
  <si>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</si>
  <si>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</si>
  <si>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</si>
  <si>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</si>
  <si>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</si>
  <si>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</si>
  <si>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</si>
  <si>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</si>
  <si>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</si>
  <si>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</si>
  <si>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</si>
  <si>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</si>
  <si>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</si>
  <si>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</si>
  <si>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</si>
  <si>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</si>
  <si>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</si>
  <si>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</si>
  <si>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</si>
  <si>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</si>
  <si>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</si>
  <si>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</si>
  <si>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</si>
  <si>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</si>
  <si>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</si>
  <si>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</si>
  <si>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</si>
  <si>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</si>
  <si>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</si>
  <si>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</si>
  <si>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</si>
  <si>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</si>
  <si>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</si>
  <si>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</si>
  <si>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</si>
  <si>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</si>
  <si>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</si>
  <si>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</si>
  <si>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</si>
  <si>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</si>
  <si>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</si>
  <si>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</si>
  <si>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</si>
  <si>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</si>
  <si>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</si>
  <si>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</si>
  <si>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</si>
  <si>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</si>
  <si>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</si>
  <si>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</si>
  <si>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</si>
  <si>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</si>
  <si>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</si>
  <si>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</si>
  <si>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</si>
  <si>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</si>
  <si>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</si>
  <si>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</si>
  <si>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</si>
  <si>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</si>
  <si>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</si>
  <si>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</si>
  <si>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</si>
  <si>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</si>
  <si>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</si>
  <si>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</si>
  <si>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</si>
  <si>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</si>
  <si>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</si>
  <si>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</si>
  <si>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</si>
  <si>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</si>
  <si>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</si>
  <si>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</si>
  <si>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</si>
  <si>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</si>
  <si>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</si>
  <si>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</si>
  <si>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</si>
  <si>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</si>
  <si>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</si>
  <si>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</si>
  <si>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</si>
  <si>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</si>
  <si>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</si>
  <si>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</si>
  <si>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</si>
  <si>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</si>
  <si>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</si>
  <si>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</si>
  <si>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</si>
  <si>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</si>
  <si>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</si>
  <si>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</si>
  <si>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</si>
  <si>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</si>
  <si>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</si>
  <si>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</si>
  <si>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</si>
  <si>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</si>
  <si>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</si>
  <si>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</si>
  <si>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</si>
  <si>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</si>
  <si>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</si>
  <si>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</si>
  <si>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</si>
  <si>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</si>
  <si>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</si>
  <si>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</si>
  <si>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</si>
  <si>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</si>
  <si>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</si>
  <si>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</si>
  <si>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</si>
  <si>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</si>
  <si>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</si>
  <si>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</si>
  <si>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</si>
  <si>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</si>
  <si>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</si>
  <si>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</si>
  <si>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</si>
  <si>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</si>
  <si>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</si>
  <si>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</si>
  <si>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</si>
  <si>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</si>
  <si>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</si>
  <si>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</si>
  <si>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</si>
  <si>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</si>
  <si>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</si>
  <si>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</si>
  <si>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</si>
  <si>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</si>
  <si>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</si>
  <si>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</si>
  <si>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</si>
  <si>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</si>
  <si>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</si>
  <si>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</si>
  <si>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</si>
  <si>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</si>
  <si>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</si>
  <si>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</si>
  <si>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</si>
  <si>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</si>
  <si>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</si>
  <si>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</si>
  <si>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</si>
  <si>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</si>
  <si>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</si>
  <si>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</si>
  <si>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</si>
  <si>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</si>
  <si>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</si>
  <si>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</si>
  <si>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</si>
  <si>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</si>
  <si>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</si>
  <si>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</si>
  <si>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</si>
  <si>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</si>
  <si>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</si>
  <si>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</si>
  <si>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</si>
  <si>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</si>
  <si>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</si>
  <si>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</si>
  <si>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</si>
  <si>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</si>
  <si>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</si>
  <si>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</si>
  <si>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</si>
  <si>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</si>
  <si>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</si>
  <si>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</si>
  <si>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</si>
  <si>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</si>
  <si>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</si>
  <si>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</si>
  <si>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</si>
  <si>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</si>
  <si>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</si>
  <si>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</si>
  <si>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</si>
  <si>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</si>
  <si>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</si>
  <si>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</si>
  <si>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</si>
  <si>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</si>
  <si>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</si>
  <si>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</si>
  <si>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</si>
  <si>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</si>
  <si>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</si>
  <si>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</si>
  <si>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</si>
  <si>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</si>
  <si>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</si>
  <si>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</si>
  <si>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</si>
  <si>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</si>
  <si>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</si>
  <si>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</si>
  <si>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</si>
  <si>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</si>
  <si>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</si>
  <si>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</si>
  <si>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</si>
  <si>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</si>
  <si>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</si>
  <si>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</si>
  <si>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</si>
  <si>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</si>
  <si>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</si>
  <si>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</si>
  <si>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</si>
  <si>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</si>
  <si>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</si>
  <si>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</si>
  <si>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</si>
  <si>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</si>
  <si>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</si>
  <si>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</si>
  <si>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</si>
  <si>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</si>
  <si>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</si>
  <si>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</si>
  <si>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</si>
  <si>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</si>
  <si>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</si>
  <si>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</si>
  <si>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</si>
  <si>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</si>
  <si>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</si>
  <si>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</si>
  <si>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</si>
  <si>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</si>
  <si>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</si>
  <si>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</si>
  <si>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</si>
  <si>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</si>
  <si>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</si>
  <si>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</si>
  <si>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</si>
  <si>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</si>
  <si>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</si>
  <si>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</si>
  <si>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</si>
  <si>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</si>
  <si>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</si>
  <si>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</si>
  <si>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</si>
  <si>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</si>
  <si>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</si>
  <si>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</si>
  <si>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</si>
  <si>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</si>
  <si>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</si>
  <si>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</si>
  <si>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</si>
  <si>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</si>
  <si>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</si>
  <si>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</si>
  <si>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</si>
  <si>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</si>
  <si>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</si>
  <si>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</si>
  <si>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</si>
  <si>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</si>
  <si>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</si>
  <si>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</si>
  <si>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</si>
  <si>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</si>
  <si>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</si>
  <si>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</si>
  <si>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</si>
  <si>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</si>
  <si>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</si>
  <si>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</si>
  <si>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</si>
  <si>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</si>
  <si>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</si>
  <si>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</si>
  <si>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</si>
  <si>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</si>
  <si>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</si>
  <si>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</si>
  <si>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</si>
  <si>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</si>
  <si>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</si>
  <si>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</si>
  <si>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</si>
  <si>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</si>
  <si>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</si>
  <si>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</si>
  <si>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</si>
  <si>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</si>
  <si>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</si>
  <si>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</si>
  <si>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</si>
  <si>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</si>
  <si>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</si>
  <si>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</si>
  <si>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</si>
  <si>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</si>
  <si>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</si>
  <si>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</si>
  <si>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</si>
  <si>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</si>
  <si>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</si>
  <si>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</si>
  <si>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</si>
  <si>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</si>
  <si>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</si>
  <si>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</si>
  <si>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</si>
  <si>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</si>
  <si>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</si>
  <si>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</si>
  <si>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</si>
  <si>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</si>
  <si>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</si>
  <si>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</si>
  <si>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</si>
  <si>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</si>
  <si>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</si>
  <si>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</si>
  <si>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</si>
  <si>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</si>
  <si>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</si>
  <si>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</si>
  <si>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</si>
  <si>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</si>
  <si>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</si>
  <si>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</si>
  <si>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</si>
  <si>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</si>
  <si>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</si>
  <si>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</si>
  <si>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</si>
  <si>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</si>
  <si>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</si>
  <si>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</si>
  <si>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</si>
  <si>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</si>
  <si>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</si>
  <si>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</si>
  <si>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</si>
  <si>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</si>
  <si>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</si>
  <si>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</si>
  <si>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</si>
  <si>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</si>
  <si>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</si>
  <si>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</si>
  <si>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</si>
  <si>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</si>
  <si>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</si>
  <si>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</si>
  <si>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</si>
  <si>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</si>
  <si>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</si>
  <si>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</si>
  <si>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</si>
  <si>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</si>
  <si>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</si>
  <si>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</si>
  <si>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</si>
  <si>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</si>
  <si>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</si>
  <si>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</si>
  <si>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</si>
  <si>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</si>
  <si>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</si>
  <si>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</si>
  <si>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</si>
  <si>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</si>
  <si>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</si>
  <si>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</si>
  <si>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</si>
  <si>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</si>
  <si>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</si>
  <si>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</si>
  <si>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</si>
  <si>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</si>
  <si>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</si>
  <si>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</si>
  <si>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</si>
  <si>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</si>
  <si>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</si>
  <si>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</si>
  <si>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</si>
  <si>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</si>
  <si>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</si>
  <si>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</si>
  <si>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</si>
  <si>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</si>
  <si>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</si>
  <si>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</si>
  <si>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</si>
  <si>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</si>
  <si>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</si>
  <si>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</si>
  <si>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</si>
  <si>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</si>
  <si>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</si>
  <si>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</si>
  <si>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</si>
  <si>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</si>
  <si>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</si>
  <si>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</si>
  <si>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</si>
  <si>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</si>
  <si>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</si>
  <si>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</si>
  <si>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</si>
  <si>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</si>
  <si>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</si>
  <si>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</si>
  <si>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</si>
  <si>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</si>
  <si>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</si>
  <si>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</si>
  <si>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</si>
  <si>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</si>
  <si>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</si>
  <si>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</si>
  <si>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</si>
  <si>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</si>
  <si>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</si>
  <si>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</si>
  <si>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</si>
  <si>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</si>
  <si>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</si>
  <si>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</si>
  <si>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</si>
  <si>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</si>
  <si>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</si>
  <si>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</si>
  <si>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</si>
  <si>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</si>
  <si>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</si>
  <si>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</si>
  <si>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</si>
  <si>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</si>
  <si>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</si>
  <si>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</si>
  <si>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</si>
  <si>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</si>
  <si>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</si>
  <si>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</si>
  <si>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</si>
  <si>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</si>
  <si>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</si>
  <si>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</si>
  <si>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</si>
  <si>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</si>
  <si>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</si>
  <si>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</si>
  <si>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</si>
  <si>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</si>
  <si>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</si>
  <si>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</si>
  <si>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</si>
  <si>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</si>
  <si>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</si>
  <si>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</si>
  <si>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</si>
  <si>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</si>
  <si>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</si>
  <si>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</si>
  <si>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</si>
  <si>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</si>
  <si>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</si>
  <si>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</si>
  <si>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</si>
  <si>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</si>
  <si>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</si>
  <si>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</si>
  <si>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</si>
  <si>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</si>
  <si>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</si>
  <si>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</si>
  <si>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</si>
  <si>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</si>
  <si>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</si>
  <si>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</si>
  <si>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</si>
  <si>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</si>
  <si>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</si>
  <si>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</si>
  <si>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</si>
  <si>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</si>
  <si>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</si>
  <si>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</si>
  <si>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</si>
  <si>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</si>
  <si>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</si>
  <si>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</si>
  <si>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</si>
  <si>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</si>
  <si>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</si>
  <si>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</si>
  <si>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</si>
  <si>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</si>
  <si>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</si>
  <si>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</si>
  <si>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</si>
  <si>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</si>
  <si>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</si>
  <si>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</si>
  <si>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</si>
  <si>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</si>
  <si>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</si>
  <si>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</si>
  <si>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</si>
  <si>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</si>
  <si>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</si>
  <si>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</si>
  <si>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</si>
  <si>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</si>
  <si>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</si>
  <si>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</si>
  <si>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</si>
  <si>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</si>
  <si>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</si>
  <si>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</si>
  <si>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</si>
  <si>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</si>
  <si>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</si>
  <si>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</si>
  <si>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</si>
  <si>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</si>
  <si>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</si>
  <si>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</si>
  <si>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</si>
  <si>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</si>
  <si>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</si>
  <si>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</si>
  <si>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</si>
  <si>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</si>
  <si>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</si>
  <si>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</si>
  <si>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</si>
  <si>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</si>
  <si>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</si>
  <si>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</si>
  <si>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</si>
  <si>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</si>
  <si>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</si>
  <si>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</si>
  <si>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</si>
  <si>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</si>
  <si>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</si>
  <si>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</si>
  <si>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</si>
  <si>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</si>
  <si>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</si>
  <si>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</si>
  <si>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</si>
  <si>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</si>
  <si>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</si>
  <si>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</si>
  <si>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</si>
  <si>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</si>
  <si>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</si>
  <si>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</si>
  <si>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</si>
  <si>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</si>
  <si>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</si>
  <si>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</si>
  <si>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</si>
  <si>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</si>
  <si>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</si>
  <si>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</si>
  <si>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</si>
  <si>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</si>
  <si>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</si>
  <si>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</si>
  <si>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</si>
  <si>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</si>
  <si>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</si>
  <si>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</si>
  <si>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</si>
  <si>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</si>
  <si>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</si>
  <si>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</si>
  <si>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</si>
  <si>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</si>
  <si>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</si>
  <si>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</si>
  <si>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</si>
  <si>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</si>
  <si>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</si>
  <si>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</si>
  <si>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</si>
  <si>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</si>
  <si>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</si>
  <si>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</si>
  <si>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</si>
  <si>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</si>
  <si>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</si>
  <si>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</si>
  <si>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</si>
  <si>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</si>
  <si>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</si>
  <si>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</si>
  <si>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</si>
  <si>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</si>
  <si>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</si>
  <si>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</si>
  <si>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</si>
  <si>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</si>
  <si>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</si>
  <si>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</si>
  <si>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</si>
  <si>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</si>
  <si>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</si>
  <si>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</si>
  <si>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</si>
  <si>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</si>
  <si>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</si>
  <si>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</si>
  <si>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</si>
  <si>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</si>
  <si>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</si>
  <si>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</si>
  <si>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</si>
  <si>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</si>
  <si>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</si>
  <si>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</si>
  <si>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</si>
  <si>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</si>
  <si>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</si>
  <si>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</si>
  <si>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</si>
  <si>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</si>
  <si>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</si>
  <si>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</si>
  <si>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</si>
  <si>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</si>
  <si>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</si>
  <si>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</si>
  <si>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</si>
  <si>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</si>
  <si>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</si>
  <si>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</si>
  <si>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</si>
  <si>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</si>
  <si>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</si>
  <si>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</si>
  <si>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</si>
  <si>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</si>
  <si>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</si>
  <si>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</si>
  <si>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</si>
  <si>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</si>
  <si>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</si>
  <si>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</si>
  <si>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</si>
  <si>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</si>
  <si>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</si>
  <si>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</si>
  <si>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</si>
  <si>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</si>
  <si>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</si>
  <si>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</si>
  <si>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</si>
  <si>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</si>
  <si>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</si>
  <si>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</si>
  <si>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</si>
  <si>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</si>
  <si>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</si>
  <si>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</si>
  <si>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</si>
  <si>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</si>
  <si>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</si>
  <si>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</si>
  <si>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</si>
  <si>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</si>
  <si>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</si>
  <si>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</si>
  <si>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</si>
  <si>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</si>
  <si>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</si>
  <si>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</si>
  <si>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</si>
  <si>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</si>
  <si>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</si>
  <si>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</si>
  <si>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</si>
  <si>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</si>
  <si>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</si>
  <si>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</si>
  <si>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</si>
  <si>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</si>
  <si>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</si>
  <si>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</si>
  <si>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</si>
  <si>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</si>
  <si>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</si>
  <si>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</si>
  <si>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</si>
  <si>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</si>
  <si>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</si>
  <si>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</si>
  <si>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</si>
  <si>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</si>
  <si>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</si>
  <si>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</si>
  <si>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</si>
  <si>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</si>
  <si>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</si>
  <si>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</si>
  <si>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</si>
  <si>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</si>
  <si>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</si>
  <si>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</si>
  <si>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</si>
  <si>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</si>
  <si>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</si>
  <si>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</si>
  <si>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</si>
  <si>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</si>
  <si>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</si>
  <si>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</si>
  <si>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</si>
  <si>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</si>
  <si>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</si>
  <si>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</si>
  <si>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</si>
  <si>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</si>
  <si>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</si>
  <si>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</si>
  <si>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</si>
  <si>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</si>
  <si>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</si>
  <si>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</si>
  <si>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</si>
  <si>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</si>
  <si>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</si>
  <si>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</si>
  <si>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</si>
  <si>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</si>
  <si>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</si>
  <si>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</si>
  <si>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</si>
  <si>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</si>
  <si>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</si>
  <si>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</si>
  <si>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</si>
  <si>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</si>
  <si>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</si>
  <si>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</si>
  <si>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</si>
  <si>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</si>
  <si>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</si>
  <si>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</si>
  <si>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</si>
  <si>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</si>
  <si>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</si>
  <si>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</si>
  <si>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</si>
  <si>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</si>
  <si>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</si>
  <si>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</si>
  <si>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</si>
  <si>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</si>
  <si>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</si>
  <si>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</si>
  <si>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</si>
  <si>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</si>
  <si>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</si>
  <si>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</si>
  <si>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</si>
  <si>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</si>
  <si>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</si>
  <si>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</si>
  <si>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</si>
  <si>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</si>
  <si>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</si>
  <si>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</si>
  <si>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</si>
  <si>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</si>
  <si>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</si>
  <si>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</si>
  <si>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</si>
  <si>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</si>
  <si>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</si>
  <si>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</si>
  <si>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</si>
  <si>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</si>
  <si>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</si>
  <si>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</si>
  <si>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</si>
  <si>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</si>
  <si>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</si>
  <si>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</si>
  <si>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</si>
  <si>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</si>
  <si>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</si>
  <si>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</si>
  <si>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</si>
  <si>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</si>
  <si>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</si>
  <si>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</si>
  <si>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</si>
  <si>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</si>
  <si>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</si>
  <si>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</si>
  <si>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</si>
  <si>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</si>
  <si>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</si>
  <si>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</si>
  <si>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</si>
  <si>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</si>
  <si>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</si>
  <si>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</si>
  <si>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</si>
  <si>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</si>
  <si>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</si>
  <si>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</si>
  <si>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</si>
  <si>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</si>
  <si>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</si>
  <si>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</si>
  <si>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</si>
  <si>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</si>
  <si>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</si>
  <si>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</si>
  <si>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</si>
  <si>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</si>
  <si>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</si>
  <si>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</si>
  <si>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</si>
  <si>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</si>
  <si>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</si>
  <si>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</si>
  <si>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</si>
  <si>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</si>
  <si>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</si>
  <si>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</si>
  <si>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</si>
  <si>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</si>
  <si>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</si>
  <si>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</si>
  <si>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</si>
  <si>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</si>
  <si>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</si>
  <si>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</si>
  <si>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</si>
  <si>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</si>
  <si>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</si>
  <si>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</si>
  <si>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</si>
  <si>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</si>
  <si>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</si>
  <si>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</si>
  <si>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</si>
  <si>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</si>
  <si>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</si>
  <si>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</si>
  <si>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</si>
  <si>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</si>
  <si>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</si>
  <si>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</si>
  <si>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</si>
  <si>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</si>
  <si>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</si>
  <si>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</si>
  <si>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</si>
  <si>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</si>
  <si>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</si>
  <si>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</si>
  <si>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</si>
  <si>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</si>
  <si>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</si>
  <si>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</si>
  <si>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</si>
  <si>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</si>
  <si>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</si>
  <si>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</si>
  <si>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</si>
  <si>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</si>
  <si>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</si>
  <si>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</si>
  <si>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</si>
  <si>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</si>
  <si>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</si>
  <si>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</si>
  <si>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</si>
  <si>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</si>
  <si>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</si>
  <si>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</si>
  <si>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</si>
  <si>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</si>
  <si>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</si>
  <si>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</si>
  <si>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</si>
  <si>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</si>
  <si>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</si>
  <si>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</si>
  <si>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</si>
  <si>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</si>
  <si>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</si>
  <si>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</si>
  <si>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</si>
  <si>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</si>
  <si>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</si>
  <si>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</si>
  <si>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</si>
  <si>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</si>
  <si>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</si>
  <si>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</si>
  <si>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</si>
  <si>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</si>
  <si>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</si>
  <si>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</si>
  <si>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</si>
  <si>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</si>
  <si>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</si>
  <si>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</si>
  <si>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</si>
  <si>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</si>
  <si>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</si>
  <si>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</si>
  <si>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</si>
  <si>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</si>
  <si>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</si>
  <si>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</si>
  <si>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</si>
  <si>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</si>
  <si>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</si>
  <si>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</si>
  <si>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</si>
  <si>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</si>
  <si>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</si>
  <si>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</si>
  <si>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</si>
  <si>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</si>
  <si>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</si>
  <si>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</si>
  <si>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</si>
  <si>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</si>
  <si>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</si>
  <si>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</si>
  <si>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</si>
  <si>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</si>
  <si>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</si>
  <si>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</si>
  <si>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</si>
  <si>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</si>
  <si>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</si>
  <si>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</si>
  <si>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</si>
  <si>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</si>
  <si>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</si>
  <si>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</si>
  <si>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</si>
  <si>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</si>
  <si>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</si>
  <si>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</si>
  <si>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</si>
  <si>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</si>
  <si>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</si>
  <si>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</si>
  <si>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</si>
  <si>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</si>
  <si>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</si>
  <si>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</si>
  <si>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</si>
  <si>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</si>
  <si>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</si>
  <si>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</si>
  <si>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</si>
  <si>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</si>
  <si>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</si>
  <si>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</si>
  <si>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</si>
  <si>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</si>
  <si>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</si>
  <si>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</si>
  <si>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</si>
  <si>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</si>
  <si>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</si>
  <si>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</si>
  <si>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</si>
  <si>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</si>
  <si>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</si>
  <si>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</si>
  <si>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</si>
  <si>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</si>
  <si>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</si>
  <si>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</si>
  <si>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</si>
  <si>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</si>
  <si>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</si>
  <si>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</si>
  <si>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</si>
  <si>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</si>
  <si>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</si>
  <si>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</si>
  <si>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</si>
  <si>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</si>
  <si>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</si>
  <si>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</si>
  <si>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</si>
  <si>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</si>
  <si>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</si>
  <si>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</si>
  <si>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</si>
  <si>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</si>
  <si>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</si>
  <si>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</si>
  <si>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</si>
  <si>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</si>
  <si>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</si>
  <si>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</si>
  <si>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</si>
  <si>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</si>
  <si>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</si>
  <si>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</si>
  <si>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</si>
  <si>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</si>
  <si>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</si>
  <si>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</si>
  <si>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</si>
  <si>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</si>
  <si>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</si>
  <si>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</si>
  <si>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</si>
  <si>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</si>
  <si>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</si>
  <si>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</si>
  <si>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</si>
  <si>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</si>
  <si>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</si>
  <si>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</si>
  <si>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</si>
  <si>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</si>
  <si>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</si>
  <si>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</si>
  <si>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</si>
  <si>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</si>
  <si>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</si>
  <si>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</si>
  <si>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</si>
  <si>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</si>
  <si>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</si>
  <si>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</si>
  <si>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</si>
  <si>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</si>
  <si>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</si>
  <si>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</si>
  <si>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</si>
  <si>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</si>
  <si>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</si>
  <si>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</si>
  <si>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</si>
  <si>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</si>
  <si>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</si>
  <si>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</si>
  <si>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</si>
  <si>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</si>
  <si>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</si>
  <si>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</si>
  <si>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</si>
  <si>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</si>
  <si>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</si>
  <si>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</si>
  <si>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</si>
  <si>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</si>
  <si>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</si>
  <si>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</si>
  <si>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</si>
  <si>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</si>
  <si>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</si>
  <si>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</si>
  <si>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</si>
  <si>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</si>
  <si>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</si>
  <si>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</si>
  <si>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</si>
  <si>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</si>
  <si>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</si>
  <si>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</si>
  <si>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</si>
  <si>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</si>
  <si>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</si>
  <si>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</si>
  <si>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</si>
  <si>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</si>
  <si>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</si>
  <si>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</si>
  <si>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</si>
  <si>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</si>
  <si>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</si>
  <si>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</si>
  <si>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</si>
  <si>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</si>
  <si>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</si>
  <si>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</si>
  <si>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</si>
  <si>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</si>
  <si>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</si>
  <si>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</si>
  <si>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</si>
  <si>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</si>
  <si>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</si>
  <si>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</si>
  <si>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</si>
  <si>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</si>
  <si>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</si>
  <si>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</si>
  <si>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</si>
  <si>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</si>
  <si>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</si>
  <si>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</si>
  <si>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</si>
  <si>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</si>
  <si>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</si>
  <si>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</si>
  <si>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</si>
  <si>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</si>
  <si>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</si>
  <si>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</si>
  <si>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</si>
  <si>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</si>
  <si>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</si>
  <si>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</si>
  <si>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</si>
  <si>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</si>
  <si>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</si>
  <si>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</si>
  <si>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</si>
  <si>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</si>
  <si>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</si>
  <si>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</si>
  <si>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</si>
  <si>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</si>
  <si>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</si>
  <si>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</si>
  <si>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</si>
  <si>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</si>
  <si>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</si>
  <si>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</si>
  <si>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</si>
  <si>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</si>
  <si>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</si>
  <si>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</si>
  <si>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</si>
  <si>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</si>
  <si>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</si>
  <si>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</si>
  <si>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</si>
  <si>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</si>
  <si>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</si>
  <si>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</si>
  <si>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</si>
  <si>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</si>
  <si>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</si>
  <si>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</si>
  <si>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</si>
  <si>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</si>
  <si>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</si>
  <si>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</si>
  <si>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</si>
  <si>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</si>
  <si>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</si>
  <si>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</si>
  <si>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</si>
  <si>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</si>
  <si>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</si>
  <si>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</si>
  <si>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</si>
  <si>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</si>
  <si>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</si>
  <si>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</si>
  <si>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</si>
  <si>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</si>
  <si>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</si>
  <si>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</si>
  <si>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</si>
  <si>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</si>
  <si>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</si>
  <si>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</si>
  <si>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</si>
  <si>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</si>
  <si>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</si>
  <si>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</si>
  <si>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</si>
  <si>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</si>
  <si>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</si>
  <si>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</si>
  <si>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</si>
  <si>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</si>
  <si>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</si>
  <si>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</si>
  <si>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</si>
  <si>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</si>
  <si>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</si>
  <si>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</si>
  <si>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</si>
  <si>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</si>
  <si>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</si>
  <si>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</si>
  <si>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</si>
  <si>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</si>
  <si>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</si>
  <si>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</si>
  <si>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</si>
  <si>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</si>
  <si>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</si>
  <si>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</si>
  <si>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</si>
  <si>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</si>
  <si>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</si>
  <si>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</si>
  <si>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</si>
  <si>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</si>
  <si>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</si>
  <si>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</si>
  <si>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</si>
  <si>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</si>
  <si>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</si>
  <si>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</si>
  <si>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</si>
  <si>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</si>
  <si>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</si>
  <si>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</si>
  <si>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</si>
  <si>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</si>
  <si>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</si>
  <si>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</si>
  <si>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</si>
  <si>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</si>
  <si>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</si>
  <si>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</si>
  <si>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</si>
  <si>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</si>
  <si>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</si>
  <si>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</si>
  <si>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</si>
  <si>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</si>
  <si>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</si>
  <si>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</si>
  <si>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</si>
  <si>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</si>
  <si>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</si>
  <si>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</si>
  <si>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</si>
  <si>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</si>
  <si>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</si>
  <si>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</si>
  <si>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</si>
  <si>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</si>
  <si>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</si>
  <si>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</si>
  <si>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</si>
  <si>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</si>
  <si>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</si>
  <si>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</si>
  <si>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</si>
  <si>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</si>
  <si>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</si>
  <si>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</si>
  <si>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</si>
  <si>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</si>
  <si>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</si>
  <si>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</si>
  <si>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</si>
  <si>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</si>
  <si>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</si>
  <si>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</si>
  <si>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</si>
  <si>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</si>
  <si>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</si>
  <si>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</si>
  <si>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</si>
  <si>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</si>
  <si>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</si>
  <si>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</si>
  <si>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</si>
  <si>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</si>
  <si>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</si>
  <si>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</si>
  <si>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</si>
  <si>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</si>
  <si>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</si>
  <si>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</si>
  <si>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</si>
  <si>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</si>
  <si>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</si>
  <si>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</si>
  <si>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</si>
  <si>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</si>
  <si>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</si>
  <si>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</si>
  <si>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</si>
  <si>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</si>
  <si>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</si>
  <si>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</si>
  <si>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</si>
  <si>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</si>
  <si>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</si>
  <si>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</si>
  <si>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</si>
  <si>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</si>
  <si>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</si>
  <si>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</si>
  <si>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</si>
  <si>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</si>
  <si>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</si>
  <si>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</si>
  <si>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</si>
  <si>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</si>
  <si>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</si>
  <si>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</si>
  <si>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</si>
  <si>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</si>
  <si>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</si>
  <si>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</si>
  <si>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</si>
  <si>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</si>
  <si>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</si>
  <si>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</si>
  <si>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</si>
  <si>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</si>
  <si>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</si>
  <si>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</si>
  <si>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</si>
  <si>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</si>
  <si>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</si>
  <si>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</si>
  <si>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</si>
  <si>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</si>
  <si>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</si>
  <si>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</si>
  <si>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</si>
  <si>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</si>
  <si>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</si>
  <si>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</si>
  <si>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</si>
  <si>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</si>
  <si>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</si>
  <si>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</si>
  <si>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</si>
  <si>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</si>
  <si>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</si>
  <si>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</si>
  <si>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</si>
  <si>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</si>
  <si>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</si>
  <si>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</si>
  <si>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</si>
  <si>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</si>
  <si>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</si>
  <si>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</si>
  <si>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</si>
  <si>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</si>
  <si>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</si>
  <si>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</si>
  <si>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</si>
  <si>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</si>
  <si>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</si>
  <si>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</si>
  <si>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</si>
  <si>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</si>
  <si>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</si>
  <si>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</si>
  <si>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</si>
  <si>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</si>
  <si>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</si>
  <si>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</si>
  <si>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</si>
  <si>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</si>
  <si>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</si>
  <si>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</si>
  <si>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</si>
  <si>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</si>
  <si>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</si>
  <si>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</si>
  <si>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</si>
  <si>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</si>
  <si>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</si>
  <si>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</si>
  <si>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</si>
  <si>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</si>
  <si>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</si>
  <si>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</si>
  <si>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</si>
  <si>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</si>
  <si>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</si>
  <si>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</si>
  <si>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</si>
  <si>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</si>
  <si>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</si>
  <si>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</si>
  <si>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</si>
  <si>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</si>
  <si>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</si>
  <si>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</si>
  <si>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</si>
  <si>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</si>
  <si>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</si>
  <si>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</si>
  <si>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</si>
  <si>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</si>
  <si>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</si>
  <si>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</si>
  <si>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</si>
  <si>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</si>
  <si>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</si>
  <si>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</si>
  <si>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</si>
  <si>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</si>
  <si>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</si>
  <si>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</si>
  <si>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</si>
  <si>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</si>
  <si>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</si>
  <si>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</si>
  <si>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</si>
  <si>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</si>
  <si>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</si>
  <si>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</si>
  <si>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</si>
  <si>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</si>
  <si>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</si>
  <si>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</si>
  <si>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</si>
  <si>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</si>
  <si>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</si>
  <si>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</si>
  <si>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</si>
  <si>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</si>
  <si>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</si>
  <si>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</si>
  <si>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</si>
  <si>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</si>
  <si>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</si>
  <si>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</si>
  <si>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</si>
  <si>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</si>
  <si>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</si>
  <si>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</si>
  <si>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</si>
  <si>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</si>
  <si>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</si>
  <si>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</si>
  <si>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</si>
  <si>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</si>
  <si>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</si>
  <si>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</si>
  <si>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</si>
  <si>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</si>
  <si>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</si>
  <si>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</si>
  <si>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</si>
  <si>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</si>
  <si>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</si>
  <si>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</si>
  <si>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</si>
  <si>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</si>
  <si>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</si>
  <si>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</si>
  <si>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</si>
  <si>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</si>
  <si>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</si>
  <si>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</si>
  <si>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</si>
  <si>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</si>
  <si>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</si>
  <si>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</si>
  <si>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</si>
  <si>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</si>
  <si>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</si>
  <si>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</si>
  <si>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</si>
  <si>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</si>
  <si>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</si>
  <si>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</si>
  <si>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</si>
  <si>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</si>
  <si>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</si>
  <si>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</si>
  <si>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</si>
  <si>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</si>
  <si>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</si>
  <si>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</si>
  <si>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</si>
  <si>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</si>
  <si>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</si>
  <si>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</si>
  <si>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</si>
  <si>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</si>
  <si>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</si>
  <si>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</si>
  <si>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</si>
  <si>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</si>
  <si>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</si>
  <si>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</si>
  <si>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</si>
  <si>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</si>
  <si>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</si>
  <si>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</si>
  <si>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</si>
  <si>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</si>
  <si>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</si>
  <si>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</si>
  <si>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</si>
  <si>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</si>
  <si>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</si>
  <si>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</si>
  <si>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</si>
  <si>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</si>
  <si>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</si>
  <si>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</si>
  <si>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</si>
  <si>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</si>
  <si>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</si>
  <si>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</si>
  <si>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</si>
  <si>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</si>
  <si>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</si>
  <si>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</si>
  <si>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</si>
  <si>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</si>
  <si>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</si>
  <si>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</si>
  <si>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</si>
  <si>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</si>
  <si>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</si>
  <si>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</si>
  <si>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</si>
  <si>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</si>
  <si>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</si>
  <si>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</si>
  <si>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</si>
  <si>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</si>
  <si>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</si>
  <si>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</si>
  <si>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</si>
  <si>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</si>
  <si>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</si>
  <si>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</si>
  <si>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</si>
  <si>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</si>
  <si>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</si>
  <si>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</si>
  <si>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</si>
  <si>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</si>
  <si>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</si>
  <si>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</si>
  <si>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</si>
  <si>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</si>
  <si>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</si>
  <si>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</si>
  <si>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</si>
  <si>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</si>
  <si>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</si>
  <si>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</si>
  <si>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</si>
  <si>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</si>
  <si>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</si>
  <si>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</si>
  <si>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</si>
  <si>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</si>
  <si>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</si>
  <si>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</si>
  <si>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</si>
  <si>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</si>
  <si>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</si>
  <si>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</si>
  <si>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</si>
  <si>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</si>
  <si>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</si>
  <si>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</si>
  <si>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</si>
  <si>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</si>
  <si>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</si>
  <si>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</si>
  <si>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</si>
  <si>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</si>
  <si>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</si>
  <si>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</si>
  <si>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</si>
  <si>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</si>
  <si>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</si>
  <si>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</si>
  <si>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</si>
  <si>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</si>
  <si>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</si>
  <si>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</si>
  <si>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</si>
  <si>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</si>
  <si>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</si>
  <si>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</si>
  <si>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</si>
  <si>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</si>
  <si>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</si>
  <si>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</si>
  <si>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</si>
  <si>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</si>
  <si>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</si>
  <si>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</si>
  <si>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</si>
  <si>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</si>
  <si>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</si>
  <si>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</si>
  <si>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</si>
  <si>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</si>
  <si>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</si>
  <si>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</si>
  <si>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</si>
  <si>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</si>
  <si>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</si>
  <si>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</si>
  <si>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</si>
  <si>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</si>
  <si>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</si>
  <si>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</si>
  <si>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</si>
  <si>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</si>
  <si>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</si>
  <si>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</si>
  <si>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</si>
  <si>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</si>
  <si>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</si>
  <si>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</si>
  <si>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</si>
  <si>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</si>
  <si>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</si>
  <si>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</si>
  <si>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</si>
  <si>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</si>
  <si>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</si>
  <si>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</si>
  <si>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</si>
  <si>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</si>
  <si>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</si>
  <si>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</si>
  <si>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</si>
  <si>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</si>
  <si>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</si>
  <si>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</si>
  <si>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</si>
  <si>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</si>
  <si>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</si>
  <si>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</si>
  <si>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</si>
  <si>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</si>
  <si>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</si>
  <si>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</si>
  <si>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</si>
  <si>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</si>
  <si>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</si>
  <si>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</si>
  <si>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</si>
  <si>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</si>
  <si>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</si>
  <si>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</si>
  <si>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</si>
  <si>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</si>
  <si>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</si>
  <si>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</si>
  <si>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</si>
  <si>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</si>
  <si>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</si>
  <si>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</si>
  <si>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</si>
  <si>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</si>
  <si>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</si>
  <si>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</si>
  <si>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</si>
  <si>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</si>
  <si>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</si>
  <si>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</si>
  <si>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</si>
  <si>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</si>
  <si>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</si>
  <si>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</si>
  <si>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</si>
  <si>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</si>
  <si>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</si>
  <si>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</si>
  <si>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</si>
  <si>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</si>
  <si>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</si>
  <si>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</si>
  <si>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</si>
  <si>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</si>
  <si>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</si>
  <si>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</si>
  <si>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</si>
  <si>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</si>
  <si>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</si>
  <si>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</si>
  <si>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</si>
  <si>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</si>
  <si>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</si>
  <si>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</si>
  <si>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</si>
  <si>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</si>
  <si>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</si>
  <si>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</si>
  <si>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</si>
  <si>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</si>
  <si>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</si>
  <si>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</si>
  <si>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</si>
  <si>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</si>
  <si>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</si>
  <si>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</si>
  <si>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</si>
  <si>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</si>
  <si>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</si>
  <si>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</si>
  <si>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</si>
  <si>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</si>
  <si>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</si>
  <si>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</si>
  <si>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</si>
  <si>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</si>
  <si>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</si>
  <si>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</si>
  <si>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</si>
  <si>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</si>
  <si>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</si>
  <si>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</si>
  <si>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</si>
  <si>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</si>
  <si>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</si>
  <si>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</si>
  <si>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</si>
  <si>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</si>
  <si>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</si>
  <si>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</si>
  <si>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</si>
  <si>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</si>
  <si>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</si>
  <si>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</si>
  <si>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</si>
  <si>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</si>
  <si>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</si>
  <si>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</si>
  <si>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</si>
  <si>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</si>
  <si>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</si>
  <si>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</si>
  <si>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</si>
  <si>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</si>
  <si>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</si>
  <si>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</si>
  <si>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</si>
  <si>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</si>
  <si>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</si>
  <si>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</si>
  <si>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</si>
  <si>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</si>
  <si>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</si>
  <si>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</si>
  <si>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</si>
  <si>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</si>
  <si>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</si>
  <si>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</si>
  <si>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</si>
  <si>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</si>
  <si>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</si>
  <si>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</si>
  <si>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</si>
  <si>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</si>
  <si>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</si>
  <si>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</si>
  <si>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</si>
  <si>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</si>
  <si>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</si>
  <si>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</si>
  <si>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</si>
  <si>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</si>
  <si>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</si>
  <si>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</si>
  <si>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</si>
  <si>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</si>
  <si>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</si>
  <si>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</si>
  <si>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</si>
  <si>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</si>
  <si>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</si>
  <si>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</si>
  <si>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</si>
  <si>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</si>
  <si>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</si>
  <si>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</si>
  <si>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</si>
  <si>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</si>
  <si>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</si>
  <si>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</si>
  <si>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</si>
  <si>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</si>
  <si>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</si>
  <si>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</si>
  <si>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</si>
  <si>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</si>
  <si>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</si>
  <si>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</si>
  <si>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</si>
  <si>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</si>
  <si>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</si>
  <si>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</si>
  <si>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</si>
  <si>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</si>
  <si>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</si>
  <si>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</si>
  <si>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</si>
  <si>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</si>
  <si>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</si>
  <si>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</si>
  <si>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</si>
  <si>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</si>
  <si>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</si>
  <si>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</si>
  <si>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</si>
  <si>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</si>
  <si>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</si>
  <si>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</si>
  <si>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</si>
  <si>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</si>
  <si>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</si>
  <si>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</si>
  <si>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</si>
  <si>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</si>
  <si>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</si>
  <si>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</si>
  <si>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</si>
  <si>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</si>
  <si>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</si>
  <si>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</si>
  <si>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</si>
  <si>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</si>
  <si>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</si>
  <si>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</si>
  <si>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</si>
  <si>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</si>
  <si>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</si>
  <si>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</si>
  <si>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</si>
  <si>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</si>
  <si>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</si>
  <si>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</si>
  <si>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</si>
  <si>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</si>
  <si>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</si>
  <si>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</si>
  <si>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</si>
  <si>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</si>
  <si>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</si>
  <si>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</si>
  <si>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</si>
  <si>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</si>
  <si>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</si>
  <si>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</si>
  <si>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</si>
  <si>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</si>
  <si>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</si>
  <si>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</si>
  <si>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</si>
  <si>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</si>
  <si>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</si>
  <si>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</si>
  <si>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</si>
  <si>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</si>
  <si>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</si>
  <si>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</si>
  <si>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</si>
  <si>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</si>
  <si>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</si>
  <si>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</si>
  <si>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</si>
  <si>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</si>
  <si>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</si>
  <si>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</si>
  <si>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</si>
  <si>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</si>
  <si>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</si>
  <si>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</si>
  <si>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</si>
  <si>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</si>
  <si>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</si>
  <si>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</si>
  <si>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</si>
  <si>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</si>
  <si>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</si>
  <si>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</si>
  <si>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</si>
  <si>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</si>
  <si>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</si>
  <si>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</si>
  <si>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</si>
  <si>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</si>
  <si>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</si>
  <si>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</si>
  <si>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</si>
  <si>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</si>
  <si>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</si>
  <si>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</si>
  <si>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</si>
  <si>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</si>
  <si>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</si>
  <si>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</si>
  <si>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</si>
  <si>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</si>
  <si>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</si>
  <si>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</si>
  <si>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</si>
  <si>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</si>
  <si>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</si>
  <si>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</si>
  <si>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</si>
  <si>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</si>
  <si>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</si>
  <si>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</si>
  <si>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</si>
  <si>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</si>
  <si>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</si>
  <si>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</si>
  <si>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</si>
  <si>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</si>
  <si>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</si>
  <si>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</si>
  <si>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</si>
  <si>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</si>
  <si>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</si>
  <si>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</si>
  <si>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</si>
  <si>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</si>
  <si>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</si>
  <si>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</si>
  <si>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</si>
  <si>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</si>
  <si>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</si>
  <si>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</si>
  <si>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</si>
  <si>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</si>
  <si>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</si>
  <si>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</si>
  <si>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</si>
  <si>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</si>
  <si>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</si>
  <si>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</si>
  <si>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</si>
  <si>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</si>
  <si>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</si>
  <si>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</si>
  <si>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</si>
  <si>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</si>
  <si>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</si>
  <si>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</si>
  <si>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</si>
  <si>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</si>
  <si>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</si>
  <si>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</si>
  <si>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</si>
  <si>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</si>
  <si>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</si>
  <si>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</si>
  <si>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</si>
  <si>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</si>
  <si>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</si>
  <si>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</si>
  <si>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</si>
  <si>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</si>
  <si>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</si>
  <si>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</si>
  <si>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</si>
  <si>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</si>
  <si>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</si>
  <si>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</si>
  <si>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</si>
  <si>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</si>
  <si>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</si>
  <si>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</si>
  <si>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</si>
  <si>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</si>
  <si>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</si>
  <si>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</si>
  <si>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</si>
  <si>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</si>
  <si>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</si>
  <si>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</si>
  <si>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</si>
  <si>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</si>
  <si>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</si>
  <si>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</si>
  <si>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</si>
  <si>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</si>
  <si>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</si>
  <si>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</si>
  <si>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</si>
  <si>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</si>
  <si>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</si>
  <si>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</si>
  <si>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</si>
  <si>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</si>
  <si>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</si>
  <si>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</si>
  <si>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</si>
  <si>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</si>
  <si>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</si>
  <si>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</si>
  <si>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</si>
  <si>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</si>
  <si>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</si>
  <si>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</si>
  <si>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</si>
  <si>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</si>
  <si>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</si>
  <si>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</si>
  <si>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</si>
  <si>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</si>
  <si>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</si>
  <si>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</si>
  <si>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</si>
  <si>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</si>
  <si>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</si>
  <si>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</si>
  <si>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</si>
  <si>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</si>
  <si>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</si>
  <si>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</si>
  <si>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</si>
  <si>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</si>
  <si>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</si>
  <si>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</si>
  <si>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</si>
  <si>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</si>
  <si>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</si>
  <si>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</si>
  <si>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</si>
  <si>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</si>
  <si>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</si>
  <si>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</si>
  <si>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</si>
  <si>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</si>
  <si>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</si>
  <si>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</si>
  <si>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</si>
  <si>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</si>
  <si>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</si>
  <si>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</si>
  <si>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</si>
  <si>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</si>
  <si>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</si>
  <si>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</si>
  <si>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</si>
  <si>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</si>
  <si>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</si>
  <si>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</si>
  <si>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</si>
  <si>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</si>
  <si>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</si>
  <si>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</si>
  <si>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</si>
  <si>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</si>
  <si>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</si>
  <si>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</si>
  <si>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</si>
  <si>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</si>
  <si>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</si>
  <si>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</si>
  <si>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</si>
  <si>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</si>
  <si>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</si>
  <si>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</si>
  <si>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</si>
  <si>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</si>
  <si>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</si>
  <si>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</si>
  <si>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</si>
  <si>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</si>
  <si>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</si>
  <si>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</si>
  <si>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</si>
  <si>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</si>
  <si>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</si>
  <si>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</si>
  <si>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</si>
  <si>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</si>
  <si>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</si>
  <si>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</si>
  <si>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</si>
  <si>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</si>
  <si>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</si>
  <si>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</si>
  <si>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</si>
  <si>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</si>
  <si>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</si>
  <si>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</si>
  <si>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</si>
  <si>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</si>
  <si>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</si>
  <si>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</si>
  <si>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</si>
  <si>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</si>
  <si>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</si>
  <si>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</si>
  <si>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</si>
  <si>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</si>
  <si>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</si>
  <si>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</si>
  <si>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</si>
  <si>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</si>
  <si>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</si>
  <si>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</si>
  <si>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</si>
  <si>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</si>
  <si>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</si>
  <si>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</si>
  <si>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</si>
  <si>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</si>
  <si>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</si>
  <si>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</si>
  <si>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</si>
  <si>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</si>
  <si>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</si>
  <si>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</si>
  <si>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</si>
  <si>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</si>
  <si>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</si>
  <si>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</si>
  <si>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</si>
  <si>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</si>
  <si>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</si>
  <si>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</si>
  <si>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</si>
  <si>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</si>
  <si>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</si>
  <si>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</si>
  <si>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</si>
  <si>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</si>
  <si>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</si>
  <si>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</si>
  <si>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</si>
  <si>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</si>
  <si>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</si>
  <si>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</si>
  <si>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</si>
  <si>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</si>
  <si>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</si>
  <si>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</si>
  <si>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</si>
  <si>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</si>
  <si>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</si>
  <si>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</si>
  <si>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</si>
  <si>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</si>
  <si>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</si>
  <si>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</si>
  <si>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</si>
  <si>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</si>
  <si>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</si>
  <si>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</si>
  <si>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</si>
  <si>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</si>
  <si>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</si>
  <si>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</si>
  <si>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</si>
  <si>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</si>
  <si>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</si>
  <si>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</si>
  <si>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</si>
  <si>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</si>
  <si>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</si>
  <si>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</si>
  <si>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</si>
  <si>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</si>
  <si>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</si>
  <si>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</si>
  <si>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</si>
  <si>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</si>
  <si>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</si>
  <si>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</si>
  <si>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</si>
  <si>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</si>
  <si>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</si>
  <si>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</si>
  <si>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</si>
  <si>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</si>
  <si>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</si>
  <si>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</si>
  <si>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</si>
  <si>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</si>
  <si>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</si>
  <si>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</si>
  <si>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</si>
  <si>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</si>
  <si>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</si>
  <si>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</si>
  <si>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</si>
  <si>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</si>
  <si>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</si>
  <si>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</si>
  <si>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</si>
  <si>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</si>
  <si>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</si>
  <si>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</si>
  <si>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</si>
  <si>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</si>
  <si>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</si>
  <si>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</si>
  <si>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</si>
  <si>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</si>
  <si>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</si>
  <si>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</si>
  <si>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</si>
  <si>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</si>
  <si>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</si>
  <si>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</si>
  <si>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</si>
  <si>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</si>
  <si>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</si>
  <si>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</si>
  <si>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</si>
  <si>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</si>
  <si>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</si>
  <si>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</si>
  <si>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</si>
  <si>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</si>
  <si>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</si>
  <si>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</si>
  <si>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</si>
  <si>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</si>
  <si>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</si>
  <si>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</si>
  <si>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</si>
  <si>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</si>
  <si>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</si>
  <si>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</si>
  <si>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</si>
  <si>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</si>
  <si>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</si>
  <si>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</si>
  <si>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</si>
  <si>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</si>
  <si>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</si>
  <si>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</si>
  <si>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</si>
  <si>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</si>
  <si>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</si>
  <si>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</si>
  <si>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</si>
  <si>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</si>
  <si>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</si>
  <si>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</si>
  <si>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</si>
  <si>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</si>
  <si>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</si>
  <si>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</si>
  <si>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</si>
  <si>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</si>
  <si>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</si>
  <si>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</si>
  <si>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</si>
  <si>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</si>
  <si>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</si>
  <si>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</si>
  <si>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</si>
  <si>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</si>
  <si>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</si>
  <si>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</si>
  <si>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</si>
  <si>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</si>
  <si>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</si>
  <si>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</si>
  <si>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</si>
  <si>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</si>
  <si>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</si>
  <si>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</si>
  <si>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</si>
  <si>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</si>
  <si>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</si>
  <si>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</si>
  <si>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</si>
  <si>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</si>
  <si>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</si>
  <si>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</si>
  <si>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</si>
  <si>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</si>
  <si>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</si>
  <si>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</si>
  <si>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</si>
  <si>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</si>
  <si>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</si>
  <si>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</si>
  <si>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</si>
  <si>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</si>
  <si>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</si>
  <si>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</si>
  <si>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</si>
  <si>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</si>
  <si>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</si>
  <si>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</si>
  <si>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</si>
  <si>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</si>
  <si>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</si>
  <si>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</si>
  <si>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</si>
  <si>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</si>
  <si>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</si>
  <si>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</si>
  <si>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</si>
  <si>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</si>
  <si>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</si>
  <si>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</si>
  <si>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</si>
  <si>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</si>
  <si>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</si>
  <si>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</si>
  <si>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</si>
  <si>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</si>
  <si>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</si>
  <si>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</si>
  <si>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</si>
  <si>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</si>
  <si>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</si>
  <si>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</si>
  <si>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</si>
  <si>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</si>
  <si>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</si>
  <si>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</si>
  <si>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</si>
  <si>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</si>
  <si>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</si>
  <si>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</si>
  <si>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</si>
  <si>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</si>
  <si>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</si>
  <si>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</si>
  <si>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</si>
  <si>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</si>
  <si>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</si>
  <si>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</si>
  <si>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</si>
  <si>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</si>
  <si>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</si>
  <si>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</si>
  <si>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</si>
  <si>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</si>
  <si>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</si>
  <si>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</si>
  <si>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</si>
  <si>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</si>
  <si>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</si>
  <si>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</si>
  <si>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</si>
  <si>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</si>
  <si>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</si>
  <si>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</si>
  <si>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</si>
  <si>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</si>
  <si>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</si>
  <si>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</si>
  <si>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</si>
  <si>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</si>
  <si>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</si>
  <si>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</si>
  <si>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</si>
  <si>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</si>
  <si>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</si>
  <si>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</si>
  <si>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</si>
  <si>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</si>
  <si>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</si>
  <si>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</si>
  <si>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</si>
  <si>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</si>
  <si>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</si>
  <si>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</si>
  <si>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</si>
  <si>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</si>
  <si>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</si>
  <si>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</si>
  <si>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</si>
  <si>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</si>
  <si>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</si>
  <si>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</si>
  <si>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</si>
  <si>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</si>
  <si>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</si>
  <si>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</si>
  <si>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</si>
  <si>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</si>
  <si>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</si>
  <si>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</si>
  <si>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</si>
  <si>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</si>
  <si>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</si>
  <si>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</si>
  <si>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</si>
  <si>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</si>
  <si>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</si>
  <si>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</si>
  <si>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</si>
  <si>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</si>
  <si>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</si>
  <si>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</si>
  <si>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</si>
  <si>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</si>
  <si>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</si>
  <si>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</si>
  <si>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</si>
  <si>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</si>
  <si>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</si>
  <si>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</si>
  <si>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</si>
  <si>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</si>
  <si>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</si>
  <si>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</si>
  <si>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</si>
  <si>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</si>
  <si>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</si>
  <si>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</si>
  <si>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</si>
  <si>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</si>
  <si>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</si>
  <si>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</si>
  <si>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</si>
  <si>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</si>
  <si>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</si>
  <si>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</si>
  <si>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</si>
  <si>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</si>
  <si>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</si>
  <si>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</si>
  <si>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</si>
  <si>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</si>
  <si>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</si>
  <si>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</si>
  <si>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</si>
  <si>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</si>
  <si>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</si>
  <si>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</si>
  <si>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</si>
  <si>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</si>
  <si>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</si>
  <si>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</si>
  <si>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</si>
  <si>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</si>
  <si>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</si>
  <si>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</si>
  <si>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</si>
  <si>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</si>
  <si>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</si>
  <si>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</si>
  <si>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</si>
  <si>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</si>
  <si>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</si>
  <si>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</si>
  <si>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</si>
  <si>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</si>
  <si>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</si>
  <si>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</si>
  <si>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</si>
  <si>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</si>
  <si>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</si>
  <si>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</si>
  <si>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</si>
  <si>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</si>
  <si>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</si>
  <si>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</si>
  <si>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</si>
  <si>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</si>
  <si>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</si>
  <si>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</si>
  <si>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</si>
  <si>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</si>
  <si>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</si>
  <si>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</si>
  <si>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</si>
  <si>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</si>
  <si>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</si>
  <si>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</si>
  <si>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</si>
  <si>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</si>
  <si>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</si>
  <si>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</si>
  <si>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</si>
  <si>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</si>
  <si>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</si>
  <si>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</si>
  <si>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</si>
  <si>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</si>
  <si>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</si>
  <si>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</si>
  <si>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</si>
  <si>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</si>
  <si>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</si>
  <si>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</si>
  <si>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</si>
  <si>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</si>
  <si>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</si>
  <si>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</si>
  <si>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</si>
  <si>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</si>
  <si>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</si>
  <si>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</si>
  <si>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</si>
  <si>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</si>
  <si>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</si>
  <si>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</si>
  <si>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</si>
  <si>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</si>
  <si>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</si>
  <si>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</si>
  <si>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</si>
  <si>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</si>
  <si>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</si>
  <si>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</si>
  <si>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</si>
  <si>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</si>
  <si>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</si>
  <si>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</si>
  <si>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</si>
  <si>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</si>
  <si>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</si>
  <si>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</si>
  <si>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</si>
  <si>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</si>
  <si>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</si>
  <si>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</si>
  <si>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</si>
  <si>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</si>
  <si>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</si>
  <si>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</si>
  <si>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</si>
  <si>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</si>
  <si>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</si>
  <si>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</si>
  <si>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</si>
  <si>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</si>
  <si>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</si>
  <si>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</si>
  <si>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</si>
  <si>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</si>
  <si>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</si>
  <si>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</si>
  <si>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</si>
  <si>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</si>
  <si>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</si>
  <si>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</si>
  <si>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</si>
  <si>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</si>
  <si>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</si>
  <si>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</si>
  <si>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</si>
  <si>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</si>
  <si>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</si>
  <si>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</si>
  <si>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</si>
  <si>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</si>
  <si>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</si>
  <si>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</si>
  <si>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</si>
  <si>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</si>
  <si>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</si>
  <si>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</si>
  <si>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</si>
  <si>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</si>
  <si>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</si>
  <si>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</si>
  <si>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</si>
  <si>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</si>
  <si>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</si>
  <si>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</si>
  <si>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</si>
  <si>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</si>
  <si>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</si>
  <si>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</si>
  <si>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</si>
  <si>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</si>
  <si>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</si>
  <si>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</si>
  <si>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</si>
  <si>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</si>
  <si>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</si>
  <si>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</si>
  <si>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</si>
  <si>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</si>
  <si>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</si>
  <si>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</si>
  <si>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</si>
  <si>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</si>
  <si>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</si>
  <si>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</si>
  <si>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</si>
  <si>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</si>
  <si>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</si>
  <si>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</si>
  <si>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</si>
  <si>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</si>
  <si>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</si>
  <si>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</si>
  <si>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</si>
  <si>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</si>
  <si>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</si>
  <si>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</si>
  <si>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</si>
  <si>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</si>
  <si>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</si>
  <si>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</si>
  <si>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</si>
  <si>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</si>
  <si>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</si>
  <si>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</si>
  <si>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</si>
  <si>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</si>
  <si>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</si>
  <si>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</si>
  <si>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</si>
  <si>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</si>
  <si>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</si>
  <si>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</si>
  <si>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</si>
  <si>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</si>
  <si>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</si>
  <si>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</si>
  <si>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</si>
  <si>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</si>
  <si>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</si>
  <si>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</si>
  <si>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</si>
  <si>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</si>
  <si>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</si>
  <si>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</si>
  <si>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</si>
  <si>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</si>
  <si>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</si>
  <si>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</si>
  <si>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</si>
  <si>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</si>
  <si>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</si>
  <si>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</si>
  <si>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</si>
  <si>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</si>
  <si>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</si>
  <si>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</si>
  <si>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</si>
  <si>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</si>
  <si>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</si>
  <si>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</si>
  <si>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</si>
  <si>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</si>
  <si>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</si>
  <si>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</si>
  <si>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</si>
  <si>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</si>
  <si>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</si>
  <si>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</si>
  <si>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</si>
  <si>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</si>
  <si>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</si>
  <si>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</si>
  <si>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</si>
  <si>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</si>
  <si>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</si>
  <si>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</si>
  <si>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</si>
  <si>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</si>
  <si>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</si>
  <si>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</si>
  <si>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</si>
  <si>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</si>
  <si>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</si>
  <si>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</si>
  <si>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</si>
  <si>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</si>
  <si>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</si>
  <si>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</si>
  <si>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</si>
  <si>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</si>
  <si>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</si>
  <si>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</si>
  <si>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</si>
  <si>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</si>
  <si>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</si>
  <si>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</si>
  <si>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</si>
  <si>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</si>
  <si>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</si>
  <si>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</si>
  <si>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</si>
  <si>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</si>
  <si>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</si>
  <si>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</si>
  <si>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</si>
  <si>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</si>
  <si>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</si>
  <si>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</si>
  <si>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</si>
  <si>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</si>
  <si>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</si>
  <si>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</si>
  <si>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</si>
  <si>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</si>
  <si>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</si>
  <si>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</si>
  <si>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</si>
  <si>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</si>
  <si>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</si>
  <si>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</si>
  <si>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</si>
  <si>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</si>
  <si>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</si>
  <si>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</si>
  <si>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</si>
  <si>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</si>
  <si>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</si>
  <si>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</si>
  <si>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</si>
  <si>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</si>
  <si>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</si>
  <si>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</si>
  <si>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</si>
  <si>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</si>
  <si>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</si>
  <si>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</si>
  <si>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</si>
  <si>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</si>
  <si>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</si>
  <si>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</si>
  <si>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</si>
  <si>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</si>
  <si>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</si>
  <si>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</si>
  <si>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</si>
  <si>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</si>
  <si>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</si>
  <si>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</si>
  <si>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</si>
  <si>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</si>
  <si>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</si>
  <si>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</si>
  <si>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</si>
  <si>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</si>
  <si>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</si>
  <si>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</si>
  <si>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</si>
  <si>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</si>
  <si>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</si>
  <si>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</si>
  <si>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</si>
  <si>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</si>
  <si>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</si>
  <si>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</si>
  <si>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</si>
  <si>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</si>
  <si>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</si>
  <si>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</si>
  <si>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</si>
  <si>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</si>
  <si>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</si>
  <si>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</si>
  <si>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</si>
  <si>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</si>
  <si>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</si>
  <si>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</si>
  <si>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</si>
  <si>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</si>
  <si>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</si>
  <si>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</si>
  <si>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</si>
  <si>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</si>
  <si>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</si>
  <si>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</si>
  <si>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</si>
  <si>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</si>
  <si>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</si>
  <si>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</si>
  <si>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</si>
  <si>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</si>
  <si>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</si>
  <si>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</si>
  <si>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</si>
  <si>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</si>
  <si>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</si>
  <si>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</si>
  <si>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</si>
  <si>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</si>
  <si>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</si>
  <si>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</si>
  <si>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</si>
  <si>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</si>
  <si>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</si>
  <si>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</si>
  <si>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</si>
  <si>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</si>
  <si>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</si>
  <si>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</si>
  <si>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</si>
  <si>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</si>
  <si>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</si>
  <si>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</si>
  <si>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</si>
  <si>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</si>
  <si>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</si>
  <si>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</si>
  <si>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</si>
  <si>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</si>
  <si>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</si>
  <si>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</si>
  <si>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</si>
  <si>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</si>
  <si>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</si>
  <si>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</si>
  <si>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</si>
  <si>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</si>
  <si>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</si>
  <si>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</si>
  <si>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</si>
  <si>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</si>
  <si>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</si>
  <si>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</si>
  <si>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</si>
  <si>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</si>
  <si>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</si>
  <si>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</si>
  <si>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</si>
  <si>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</si>
  <si>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</si>
  <si>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</si>
  <si>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</si>
  <si>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</si>
  <si>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</si>
  <si>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</si>
  <si>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</si>
  <si>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</si>
  <si>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</si>
  <si>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</si>
  <si>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</si>
  <si>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</si>
  <si>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</si>
  <si>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</si>
  <si>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</si>
  <si>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</si>
  <si>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</si>
  <si>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</si>
  <si>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</si>
  <si>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</si>
  <si>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</si>
  <si>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</si>
  <si>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</si>
  <si>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</si>
  <si>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</si>
  <si>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</si>
  <si>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</si>
  <si>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</si>
  <si>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</si>
  <si>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</si>
  <si>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</si>
  <si>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</si>
  <si>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</si>
  <si>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</si>
  <si>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</si>
  <si>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</si>
  <si>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</si>
  <si>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</si>
  <si>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</si>
  <si>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</si>
  <si>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</si>
  <si>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</si>
  <si>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</si>
  <si>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</si>
  <si>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</si>
  <si>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</si>
  <si>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</si>
  <si>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</si>
  <si>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</si>
  <si>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</si>
  <si>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</si>
  <si>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</si>
  <si>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</si>
  <si>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</si>
  <si>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</si>
  <si>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</si>
  <si>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</si>
  <si>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</si>
  <si>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</si>
  <si>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</si>
  <si>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</si>
  <si>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</si>
  <si>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</si>
  <si>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</si>
  <si>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</si>
  <si>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</si>
  <si>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</si>
  <si>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</si>
  <si>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</si>
  <si>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</si>
  <si>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</si>
  <si>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</si>
  <si>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</si>
  <si>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</si>
  <si>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</si>
  <si>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</si>
  <si>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</si>
  <si>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</si>
  <si>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</si>
  <si>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</si>
  <si>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</si>
  <si>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</si>
  <si>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</si>
  <si>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</si>
  <si>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</si>
  <si>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</si>
  <si>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</si>
  <si>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</si>
  <si>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</si>
  <si>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</si>
  <si>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</si>
  <si>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</si>
  <si>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</si>
  <si>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</si>
  <si>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</si>
  <si>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</si>
  <si>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</si>
  <si>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</si>
  <si>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</si>
  <si>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</si>
  <si>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</si>
  <si>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</si>
  <si>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</si>
  <si>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</si>
  <si>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</si>
  <si>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</si>
  <si>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</si>
  <si>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</si>
  <si>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</si>
  <si>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</si>
  <si>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</si>
  <si>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</si>
  <si>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</si>
  <si>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</si>
  <si>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</si>
  <si>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</si>
  <si>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</si>
  <si>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</si>
  <si>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</si>
  <si>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</si>
  <si>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</si>
  <si>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</si>
  <si>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</si>
  <si>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</si>
  <si>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</si>
  <si>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</si>
  <si>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</si>
  <si>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</si>
  <si>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</si>
  <si>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</si>
  <si>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</si>
  <si>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</si>
  <si>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</si>
  <si>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</si>
  <si>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</si>
  <si>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</si>
  <si>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</si>
  <si>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</si>
  <si>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</si>
  <si>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</si>
  <si>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</si>
  <si>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</si>
  <si>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</si>
  <si>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</si>
  <si>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</si>
  <si>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</si>
  <si>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</si>
  <si>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</si>
  <si>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</si>
  <si>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</si>
  <si>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</si>
  <si>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</si>
  <si>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</si>
  <si>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</si>
  <si>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</si>
  <si>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</si>
  <si>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</si>
  <si>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</si>
  <si>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</si>
  <si>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</si>
  <si>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</si>
  <si>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</si>
  <si>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</si>
  <si>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</si>
  <si>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</si>
  <si>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</si>
  <si>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</si>
  <si>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</si>
  <si>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</si>
  <si>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</si>
  <si>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</si>
  <si>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</si>
  <si>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</si>
  <si>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</si>
  <si>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</si>
  <si>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</si>
  <si>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</si>
  <si>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</si>
  <si>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</si>
  <si>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</si>
  <si>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</si>
  <si>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</si>
  <si>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</si>
  <si>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</si>
  <si>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</si>
  <si>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</si>
  <si>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</si>
  <si>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</si>
  <si>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</si>
  <si>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</si>
  <si>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</si>
  <si>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</si>
  <si>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</si>
  <si>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</si>
  <si>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</si>
  <si>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</si>
  <si>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</si>
  <si>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</si>
  <si>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</si>
  <si>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</si>
  <si>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</si>
  <si>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</si>
  <si>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</si>
  <si>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</si>
  <si>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</si>
  <si>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</si>
  <si>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</si>
  <si>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</si>
  <si>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</si>
  <si>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</si>
  <si>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</si>
  <si>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</si>
  <si>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</si>
  <si>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</si>
  <si>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</si>
  <si>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</si>
  <si>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</si>
  <si>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</si>
  <si>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</si>
  <si>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</si>
  <si>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</si>
  <si>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</si>
  <si>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</si>
  <si>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</si>
  <si>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</si>
  <si>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</si>
  <si>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</si>
  <si>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</si>
  <si>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</si>
  <si>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</si>
  <si>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</si>
  <si>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</si>
  <si>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</si>
  <si>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</si>
  <si>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</si>
  <si>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</si>
  <si>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</si>
  <si>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</si>
  <si>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</si>
  <si>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</si>
  <si>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</si>
  <si>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</si>
  <si>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</si>
  <si>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</si>
  <si>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</si>
  <si>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</si>
  <si>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</si>
  <si>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</si>
  <si>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</si>
  <si>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</si>
  <si>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</si>
  <si>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</si>
  <si>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</si>
  <si>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</si>
  <si>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</si>
  <si>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</si>
  <si>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</si>
  <si>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</si>
  <si>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</si>
  <si>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</si>
  <si>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</si>
  <si>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</si>
  <si>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</si>
  <si>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</si>
  <si>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</si>
  <si>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</si>
  <si>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</si>
  <si>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</si>
  <si>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</si>
  <si>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</si>
  <si>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</si>
  <si>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</si>
  <si>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</si>
  <si>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</si>
  <si>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</si>
  <si>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</si>
  <si>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</si>
  <si>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</si>
  <si>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</si>
  <si>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</si>
  <si>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</si>
  <si>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</si>
  <si>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</si>
  <si>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</si>
  <si>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</si>
  <si>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</si>
  <si>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</si>
  <si>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</si>
  <si>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</si>
  <si>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</si>
  <si>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</si>
  <si>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</si>
  <si>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</si>
  <si>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</si>
  <si>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</si>
  <si>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</si>
  <si>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</si>
  <si>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</si>
  <si>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</si>
  <si>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</si>
  <si>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</si>
  <si>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</si>
  <si>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</si>
  <si>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</si>
  <si>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</si>
  <si>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</si>
  <si>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</si>
  <si>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</si>
  <si>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</si>
  <si>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</si>
  <si>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</si>
  <si>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</si>
  <si>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</si>
  <si>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</si>
  <si>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</si>
  <si>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</si>
  <si>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</si>
  <si>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</si>
  <si>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</si>
  <si>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</si>
  <si>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</si>
  <si>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</si>
  <si>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</si>
  <si>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</si>
  <si>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</si>
  <si>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</si>
  <si>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</si>
  <si>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</si>
  <si>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</si>
  <si>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</si>
  <si>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</si>
  <si>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</si>
  <si>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</si>
  <si>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</si>
  <si>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</si>
  <si>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</si>
  <si>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</si>
  <si>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</si>
  <si>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</si>
  <si>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</si>
  <si>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</si>
  <si>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</si>
  <si>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</si>
  <si>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</si>
  <si>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</si>
  <si>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</si>
  <si>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</si>
  <si>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</si>
  <si>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</si>
  <si>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</si>
  <si>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</si>
  <si>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</si>
  <si>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</si>
  <si>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</si>
  <si>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</si>
  <si>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</si>
  <si>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</si>
  <si>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</si>
  <si>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</si>
  <si>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</si>
  <si>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</si>
  <si>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</si>
  <si>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</si>
  <si>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</si>
  <si>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</si>
  <si>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</si>
  <si>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</si>
  <si>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</si>
  <si>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</si>
  <si>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</si>
  <si>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</si>
  <si>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</si>
  <si>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</si>
  <si>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</si>
  <si>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</si>
  <si>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</si>
  <si>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</si>
  <si>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</si>
  <si>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</si>
  <si>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</si>
  <si>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</si>
  <si>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</si>
  <si>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</si>
  <si>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</si>
  <si>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</si>
  <si>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</si>
  <si>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</si>
  <si>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</si>
  <si>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</si>
  <si>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</si>
  <si>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</si>
  <si>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</si>
  <si>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</si>
  <si>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</si>
  <si>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</si>
  <si>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</si>
  <si>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</si>
  <si>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</si>
  <si>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</si>
  <si>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</si>
  <si>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</si>
  <si>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</si>
  <si>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</si>
  <si>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</si>
  <si>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</si>
  <si>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</si>
  <si>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</si>
  <si>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</si>
  <si>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</si>
  <si>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</si>
  <si>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</si>
  <si>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</si>
  <si>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</si>
  <si>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</si>
  <si>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</si>
  <si>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</si>
  <si>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</si>
  <si>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</si>
  <si>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</si>
  <si>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</si>
  <si>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</si>
  <si>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</si>
  <si>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</si>
  <si>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</si>
  <si>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</si>
  <si>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</si>
  <si>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</si>
  <si>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</si>
  <si>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</si>
  <si>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</si>
  <si>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</si>
  <si>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</si>
  <si>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</si>
  <si>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</si>
  <si>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</si>
  <si>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</si>
  <si>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</si>
  <si>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</si>
  <si>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</si>
  <si>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</si>
  <si>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</si>
  <si>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</si>
  <si>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</si>
  <si>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</si>
  <si>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</si>
  <si>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</si>
  <si>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</si>
  <si>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</si>
  <si>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</si>
  <si>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</si>
  <si>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</si>
  <si>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</si>
  <si>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</si>
  <si>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</si>
  <si>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</si>
  <si>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</si>
  <si>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</si>
  <si>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</si>
  <si>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</si>
  <si>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</si>
  <si>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</si>
  <si>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</si>
  <si>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</si>
  <si>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</si>
  <si>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</si>
  <si>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</si>
  <si>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</si>
  <si>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</si>
  <si>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</si>
  <si>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</si>
  <si>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</si>
  <si>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</si>
  <si>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</si>
  <si>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</si>
  <si>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</si>
  <si>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</si>
  <si>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</si>
  <si>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</si>
  <si>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</si>
  <si>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</si>
  <si>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</si>
  <si>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</si>
  <si>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</si>
  <si>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</si>
  <si>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</si>
  <si>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</si>
  <si>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</si>
  <si>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</si>
  <si>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</si>
  <si>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</si>
  <si>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</si>
  <si>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</si>
  <si>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</si>
  <si>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</si>
  <si>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</si>
  <si>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</si>
  <si>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</si>
  <si>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</si>
  <si>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</si>
  <si>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</si>
  <si>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</si>
  <si>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</si>
  <si>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</si>
  <si>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</si>
  <si>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</si>
  <si>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</si>
  <si>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</si>
  <si>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</si>
  <si>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</si>
  <si>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</si>
  <si>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</si>
  <si>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</si>
  <si>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</si>
  <si>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</si>
  <si>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</si>
  <si>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</si>
  <si>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</si>
  <si>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</si>
  <si>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</si>
  <si>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</si>
  <si>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</si>
  <si>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</si>
  <si>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</si>
  <si>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</si>
  <si>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</si>
  <si>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</si>
  <si>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</si>
  <si>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</si>
  <si>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</si>
  <si>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</si>
  <si>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</si>
  <si>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</si>
  <si>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</si>
  <si>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</si>
  <si>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</si>
  <si>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</si>
  <si>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</si>
  <si>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</si>
  <si>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</si>
  <si>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</si>
  <si>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</si>
  <si>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</si>
  <si>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</si>
  <si>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</si>
  <si>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</si>
  <si>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</si>
  <si>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</si>
  <si>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</si>
  <si>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</si>
  <si>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</si>
  <si>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</si>
  <si>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</si>
  <si>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</si>
  <si>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</si>
  <si>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</si>
  <si>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</si>
  <si>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</si>
  <si>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</si>
  <si>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</si>
  <si>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</si>
  <si>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</si>
  <si>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</si>
  <si>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</si>
  <si>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</si>
  <si>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</si>
  <si>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</si>
  <si>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</si>
  <si>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</si>
  <si>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</si>
  <si>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</si>
  <si>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</si>
  <si>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</si>
  <si>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</si>
  <si>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</si>
  <si>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</si>
  <si>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</si>
  <si>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</si>
  <si>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</si>
  <si>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</si>
  <si>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</si>
  <si>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</si>
  <si>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</si>
  <si>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</si>
  <si>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</si>
  <si>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</si>
  <si>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</si>
  <si>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</si>
  <si>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</si>
  <si>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</si>
  <si>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</si>
  <si>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</si>
  <si>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</si>
  <si>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</si>
  <si>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</si>
  <si>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</si>
  <si>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</si>
  <si>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</si>
  <si>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</si>
  <si>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</si>
  <si>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</si>
  <si>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</si>
  <si>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</si>
  <si>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</si>
  <si>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</si>
  <si>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</si>
  <si>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</si>
  <si>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</si>
  <si>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</si>
  <si>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</si>
  <si>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</si>
  <si>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</si>
  <si>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</si>
  <si>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</si>
  <si>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</si>
  <si>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</si>
  <si>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</si>
  <si>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</si>
  <si>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</si>
  <si>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</si>
  <si>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</si>
  <si>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</si>
  <si>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</si>
  <si>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</si>
  <si>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</si>
  <si>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</si>
  <si>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</si>
  <si>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</si>
  <si>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</si>
  <si>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</si>
  <si>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</si>
  <si>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</si>
  <si>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</si>
  <si>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</si>
  <si>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</si>
  <si>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</si>
  <si>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</si>
  <si>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</si>
  <si>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</si>
  <si>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</si>
  <si>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</si>
  <si>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</si>
  <si>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</si>
  <si>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</si>
  <si>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</si>
  <si>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</si>
  <si>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</si>
  <si>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</si>
  <si>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</si>
  <si>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</si>
  <si>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</si>
  <si>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</si>
  <si>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</si>
  <si>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</si>
  <si>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</si>
  <si>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</si>
  <si>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</si>
  <si>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</si>
  <si>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</si>
  <si>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</si>
  <si>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</si>
  <si>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</si>
  <si>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</si>
  <si>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</si>
  <si>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</si>
  <si>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</si>
  <si>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</si>
  <si>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</si>
  <si>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</si>
  <si>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</si>
  <si>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</si>
  <si>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</si>
  <si>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</si>
  <si>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</si>
  <si>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</si>
  <si>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</si>
  <si>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</si>
  <si>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</si>
  <si>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</si>
  <si>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</si>
  <si>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</si>
  <si>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</si>
  <si>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</si>
  <si>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</si>
  <si>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</si>
  <si>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</si>
  <si>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</si>
  <si>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</si>
  <si>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</si>
  <si>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</si>
  <si>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</si>
  <si>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</si>
  <si>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</si>
  <si>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</si>
  <si>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</si>
  <si>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</si>
  <si>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</si>
  <si>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</si>
  <si>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</si>
  <si>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</si>
  <si>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</si>
  <si>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</si>
  <si>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</si>
  <si>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</si>
  <si>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</si>
  <si>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</si>
  <si>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</si>
  <si>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</si>
  <si>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</si>
  <si>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</si>
  <si>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</si>
  <si>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</si>
  <si>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</si>
  <si>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</si>
  <si>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</si>
  <si>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</si>
  <si>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</si>
  <si>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</si>
  <si>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</si>
  <si>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</si>
  <si>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</si>
  <si>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</si>
  <si>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</si>
  <si>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</si>
  <si>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</si>
  <si>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</si>
  <si>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</si>
  <si>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</si>
  <si>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</si>
  <si>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</si>
  <si>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</si>
  <si>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</si>
  <si>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</si>
  <si>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</si>
  <si>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</si>
  <si>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</si>
  <si>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</si>
  <si>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</si>
  <si>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</si>
  <si>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</si>
  <si>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</si>
  <si>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</si>
  <si>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</si>
  <si>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</si>
  <si>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</si>
  <si>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</si>
  <si>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</si>
  <si>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</si>
  <si>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</si>
  <si>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</si>
  <si>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</si>
  <si>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</si>
  <si>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</si>
  <si>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</si>
  <si>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</si>
  <si>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</si>
  <si>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</si>
  <si>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</si>
  <si>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</si>
  <si>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</si>
  <si>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</si>
  <si>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</si>
  <si>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</si>
  <si>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</si>
  <si>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</si>
  <si>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</si>
  <si>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</si>
  <si>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</si>
  <si>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</si>
  <si>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</si>
  <si>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</si>
  <si>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</si>
  <si>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</si>
  <si>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</si>
  <si>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</si>
  <si>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</si>
  <si>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</si>
  <si>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</si>
  <si>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</si>
  <si>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</si>
  <si>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</si>
  <si>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</si>
  <si>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</si>
  <si>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</si>
  <si>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</si>
  <si>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</si>
  <si>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</si>
  <si>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</si>
  <si>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</si>
  <si>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</si>
  <si>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</si>
  <si>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</si>
  <si>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</si>
  <si>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</si>
  <si>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</si>
  <si>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</si>
  <si>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</si>
  <si>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</si>
  <si>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</si>
  <si>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</si>
  <si>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</si>
  <si>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</si>
  <si>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</si>
  <si>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</si>
  <si>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</si>
  <si>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</si>
  <si>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</si>
  <si>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</si>
  <si>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</si>
  <si>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</si>
  <si>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</si>
  <si>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</si>
  <si>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</si>
  <si>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</si>
  <si>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</si>
  <si>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</si>
  <si>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</si>
  <si>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</si>
  <si>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</si>
  <si>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</si>
  <si>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</si>
  <si>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</si>
  <si>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</si>
  <si>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</si>
  <si>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</si>
  <si>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</si>
  <si>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</si>
  <si>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</si>
  <si>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</si>
  <si>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</si>
  <si>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</si>
  <si>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</si>
  <si>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</si>
  <si>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</si>
  <si>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</si>
  <si>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</si>
  <si>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</si>
  <si>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</si>
  <si>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</si>
  <si>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</si>
  <si>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</si>
  <si>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</si>
  <si>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</si>
  <si>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</si>
  <si>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</si>
  <si>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</si>
  <si>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</si>
  <si>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</si>
  <si>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</si>
  <si>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</si>
  <si>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</si>
  <si>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</si>
  <si>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</si>
  <si>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</si>
  <si>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</si>
  <si>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</si>
  <si>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</si>
  <si>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</si>
  <si>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</si>
  <si>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</si>
  <si>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</si>
  <si>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</si>
  <si>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</si>
  <si>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</si>
  <si>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</si>
  <si>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</si>
  <si>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</si>
  <si>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</si>
  <si>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</si>
  <si>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</si>
  <si>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</si>
  <si>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</si>
  <si>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</si>
  <si>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</si>
  <si>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</si>
  <si>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</si>
  <si>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</si>
  <si>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</si>
  <si>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</si>
  <si>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</si>
  <si>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</si>
  <si>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</si>
  <si>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</si>
  <si>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</si>
  <si>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</si>
  <si>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</si>
  <si>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</si>
  <si>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</si>
  <si>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</si>
  <si>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</si>
  <si>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</si>
  <si>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</si>
  <si>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</si>
  <si>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</si>
  <si>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</si>
  <si>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</si>
  <si>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</si>
  <si>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</si>
  <si>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</si>
  <si>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</si>
  <si>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</si>
  <si>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</si>
  <si>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</si>
  <si>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</si>
  <si>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</si>
  <si>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</si>
  <si>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</si>
  <si>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</si>
  <si>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</si>
  <si>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</si>
  <si>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</si>
  <si>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</si>
  <si>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</si>
  <si>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</si>
  <si>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</si>
  <si>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</si>
  <si>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</si>
  <si>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</si>
  <si>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</si>
  <si>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</si>
  <si>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</si>
  <si>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</si>
  <si>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</si>
  <si>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</si>
  <si>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</si>
  <si>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</si>
  <si>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</si>
  <si>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</si>
  <si>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</si>
  <si>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</si>
  <si>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</si>
  <si>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</si>
  <si>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</si>
  <si>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</si>
  <si>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</si>
  <si>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</si>
  <si>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</si>
  <si>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</si>
  <si>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</si>
  <si>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</si>
  <si>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</si>
  <si>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</si>
  <si>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</si>
  <si>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</si>
  <si>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</si>
  <si>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</si>
  <si>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</si>
  <si>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</si>
  <si>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</si>
  <si>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</si>
  <si>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</si>
  <si>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</si>
  <si>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</si>
  <si>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</si>
  <si>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</si>
  <si>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</si>
  <si>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</si>
  <si>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</si>
  <si>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</si>
  <si>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</si>
  <si>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</si>
  <si>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</si>
  <si>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</si>
  <si>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</si>
  <si>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</si>
  <si>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</si>
  <si>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</si>
  <si>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</si>
  <si>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</si>
  <si>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</si>
  <si>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</si>
  <si>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</si>
  <si>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</si>
  <si>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</si>
  <si>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</si>
  <si>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</si>
  <si>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</si>
  <si>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</si>
  <si>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</si>
  <si>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</si>
  <si>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</si>
  <si>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</si>
  <si>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</si>
  <si>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</si>
  <si>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</si>
  <si>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</si>
  <si>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</si>
  <si>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</si>
  <si>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</si>
  <si>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</si>
  <si>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</si>
  <si>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</si>
  <si>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</si>
  <si>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</si>
  <si>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</si>
  <si>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</si>
  <si>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</si>
  <si>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</si>
  <si>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</si>
  <si>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</si>
  <si>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</si>
  <si>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</si>
  <si>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</si>
  <si>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</si>
  <si>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</si>
  <si>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</si>
  <si>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</si>
  <si>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</si>
  <si>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</si>
  <si>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</si>
  <si>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</si>
  <si>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</si>
  <si>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</si>
  <si>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</si>
  <si>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</si>
  <si>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</si>
  <si>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</si>
  <si>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</si>
  <si>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</si>
  <si>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</si>
  <si>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</si>
  <si>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</si>
  <si>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</si>
  <si>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</si>
  <si>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</si>
  <si>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</si>
  <si>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</si>
  <si>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</si>
  <si>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</si>
  <si>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</si>
  <si>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</si>
  <si>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</si>
  <si>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</si>
  <si>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</si>
  <si>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</si>
  <si>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</si>
  <si>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</si>
  <si>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</si>
  <si>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</si>
  <si>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</si>
  <si>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</si>
  <si>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</si>
  <si>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</si>
  <si>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</si>
  <si>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</si>
  <si>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</si>
  <si>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</si>
  <si>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</si>
  <si>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</si>
  <si>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</si>
  <si>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</si>
  <si>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</si>
  <si>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</si>
  <si>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</si>
  <si>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</si>
  <si>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</si>
  <si>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</si>
  <si>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</si>
  <si>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</si>
  <si>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</si>
  <si>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</si>
  <si>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</si>
  <si>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</si>
  <si>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</si>
  <si>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</si>
  <si>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</si>
  <si>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</si>
  <si>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</si>
  <si>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</si>
  <si>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</si>
  <si>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</si>
  <si>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</si>
  <si>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</si>
  <si>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</si>
  <si>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</si>
  <si>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</si>
  <si>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</si>
  <si>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</si>
  <si>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</si>
  <si>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</si>
  <si>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</si>
  <si>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</si>
  <si>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</si>
  <si>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</si>
  <si>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</si>
  <si>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</si>
  <si>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</si>
  <si>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</si>
  <si>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</si>
  <si>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</si>
  <si>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</si>
  <si>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</si>
  <si>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</si>
  <si>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</si>
  <si>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</si>
  <si>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</si>
  <si>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</si>
  <si>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</si>
  <si>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</si>
  <si>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</si>
  <si>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</si>
  <si>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</si>
  <si>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</si>
  <si>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</si>
  <si>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</si>
  <si>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</si>
  <si>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</si>
  <si>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</si>
  <si>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</si>
  <si>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</si>
  <si>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</si>
  <si>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</si>
  <si>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</si>
  <si>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</si>
  <si>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</si>
  <si>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</si>
  <si>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</si>
  <si>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</si>
  <si>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</si>
  <si>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</si>
  <si>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</si>
  <si>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</si>
  <si>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</si>
  <si>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</si>
  <si>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</si>
  <si>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</si>
  <si>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</si>
  <si>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</si>
  <si>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</si>
  <si>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</si>
  <si>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</si>
  <si>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</si>
  <si>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</si>
  <si>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</si>
  <si>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</si>
  <si>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</si>
  <si>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</si>
  <si>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</si>
  <si>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</si>
  <si>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</si>
  <si>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</si>
  <si>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</si>
  <si>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</si>
  <si>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</si>
  <si>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</si>
  <si>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</si>
  <si>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</si>
  <si>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</si>
  <si>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</si>
  <si>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</si>
  <si>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</si>
  <si>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</si>
  <si>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</si>
  <si>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</si>
  <si>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</si>
  <si>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</si>
  <si>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</si>
  <si>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</si>
  <si>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</si>
  <si>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</si>
  <si>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</si>
  <si>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</si>
  <si>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</si>
  <si>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</si>
  <si>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</si>
  <si>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</si>
  <si>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</si>
  <si>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</si>
  <si>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</si>
  <si>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</si>
  <si>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</si>
  <si>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</si>
  <si>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</si>
  <si>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</si>
  <si>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</si>
  <si>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</si>
  <si>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</si>
  <si>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</si>
  <si>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</si>
  <si>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</si>
  <si>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</si>
  <si>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</si>
  <si>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</si>
  <si>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</si>
  <si>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</si>
  <si>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</si>
  <si>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</si>
  <si>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</si>
  <si>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</si>
  <si>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</si>
  <si>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</si>
  <si>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</si>
  <si>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</si>
  <si>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</si>
  <si>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</si>
  <si>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</si>
  <si>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</si>
  <si>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</si>
  <si>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</si>
  <si>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</si>
  <si>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</si>
  <si>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</si>
  <si>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</si>
  <si>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</si>
  <si>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</si>
  <si>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</si>
  <si>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</si>
  <si>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</si>
  <si>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</si>
  <si>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</si>
  <si>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</si>
  <si>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</si>
  <si>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</si>
  <si>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</si>
  <si>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</si>
  <si>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</si>
  <si>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</si>
  <si>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</si>
  <si>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</si>
  <si>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</si>
  <si>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</si>
  <si>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</si>
  <si>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</si>
  <si>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</si>
  <si>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</si>
  <si>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</si>
  <si>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</si>
  <si>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</si>
  <si>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</si>
  <si>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</si>
  <si>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</si>
  <si>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</si>
  <si>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</si>
  <si>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</si>
  <si>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</si>
  <si>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</si>
  <si>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</si>
  <si>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</si>
  <si>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</si>
  <si>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</si>
  <si>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</si>
  <si>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</si>
  <si>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</si>
  <si>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</si>
  <si>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</si>
  <si>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</si>
  <si>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</si>
  <si>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</si>
  <si>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</si>
  <si>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</si>
  <si>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</si>
  <si>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</si>
  <si>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</si>
  <si>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</si>
  <si>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</si>
  <si>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</si>
  <si>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</si>
  <si>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</si>
  <si>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</si>
  <si>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</si>
  <si>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</si>
  <si>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</si>
  <si>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</si>
  <si>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</si>
  <si>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</si>
  <si>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</si>
  <si>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</si>
  <si>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</si>
  <si>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</si>
  <si>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</si>
  <si>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</si>
  <si>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</si>
  <si>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</si>
  <si>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</si>
  <si>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</si>
  <si>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</si>
  <si>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</si>
  <si>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</si>
  <si>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</si>
  <si>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</si>
  <si>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</si>
  <si>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</si>
  <si>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</si>
  <si>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</si>
  <si>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</si>
  <si>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</si>
  <si>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</si>
  <si>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</si>
  <si>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</si>
  <si>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</si>
  <si>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</si>
  <si>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</si>
  <si>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</si>
  <si>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</si>
  <si>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</si>
  <si>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</si>
  <si>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</si>
  <si>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</si>
  <si>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</si>
  <si>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</si>
  <si>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</si>
  <si>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</si>
  <si>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</si>
  <si>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</si>
  <si>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</si>
  <si>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</si>
  <si>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</si>
  <si>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</si>
  <si>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</si>
  <si>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</si>
  <si>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</si>
  <si>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</si>
  <si>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</si>
  <si>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</si>
  <si>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</si>
  <si>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</si>
  <si>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</si>
  <si>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</si>
  <si>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</si>
  <si>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</si>
  <si>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</si>
  <si>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</si>
  <si>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</si>
  <si>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</si>
  <si>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</si>
  <si>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</si>
  <si>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</si>
  <si>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</si>
  <si>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</si>
  <si>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</si>
  <si>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</si>
  <si>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</si>
  <si>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</si>
  <si>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</si>
  <si>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</si>
  <si>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</si>
  <si>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</si>
  <si>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</si>
  <si>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</si>
  <si>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</si>
  <si>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</si>
  <si>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</si>
  <si>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</si>
  <si>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</si>
  <si>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</si>
  <si>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</si>
  <si>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</si>
  <si>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</si>
  <si>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</si>
  <si>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</si>
  <si>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</si>
  <si>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</si>
  <si>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</si>
  <si>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</si>
  <si>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</si>
  <si>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</si>
  <si>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</si>
  <si>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</si>
  <si>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</si>
  <si>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</si>
  <si>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</si>
  <si>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</si>
  <si>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</si>
  <si>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</si>
  <si>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</si>
  <si>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</si>
  <si>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</si>
  <si>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</si>
  <si>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</si>
  <si>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</si>
  <si>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</si>
  <si>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</si>
  <si>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</si>
  <si>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</si>
  <si>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</si>
  <si>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</si>
  <si>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</si>
  <si>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</si>
  <si>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</si>
  <si>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</si>
  <si>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</si>
  <si>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</si>
  <si>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</si>
  <si>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</si>
  <si>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</si>
  <si>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</si>
  <si>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</si>
  <si>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</si>
  <si>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</si>
  <si>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</si>
  <si>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</si>
  <si>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</si>
  <si>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</si>
  <si>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</si>
  <si>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</si>
  <si>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</si>
  <si>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</si>
  <si>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</si>
  <si>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</si>
  <si>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</si>
  <si>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</si>
  <si>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</si>
  <si>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</si>
  <si>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</si>
  <si>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</si>
  <si>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</si>
  <si>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</si>
  <si>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</si>
  <si>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</si>
  <si>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</si>
  <si>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</si>
  <si>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</si>
  <si>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</si>
  <si>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</si>
  <si>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</si>
  <si>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</si>
  <si>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</si>
  <si>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</si>
  <si>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</si>
  <si>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</si>
  <si>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</si>
  <si>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</si>
  <si>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</si>
  <si>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</si>
  <si>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</si>
  <si>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</si>
  <si>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</si>
  <si>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</si>
  <si>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</si>
  <si>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</si>
  <si>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</si>
  <si>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</si>
  <si>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</si>
  <si>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</si>
  <si>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</si>
  <si>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</si>
  <si>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</si>
  <si>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</si>
  <si>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</si>
  <si>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</si>
  <si>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</si>
  <si>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</si>
  <si>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</si>
  <si>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</si>
  <si>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</si>
  <si>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</si>
  <si>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</si>
  <si>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</si>
  <si>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</si>
  <si>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</si>
  <si>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</si>
  <si>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</si>
  <si>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</si>
  <si>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</si>
  <si>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</si>
  <si>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</si>
  <si>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</si>
  <si>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</si>
  <si>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</si>
  <si>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</si>
  <si>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</si>
  <si>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</si>
  <si>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</si>
  <si>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</si>
  <si>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</si>
  <si>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</si>
  <si>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</si>
  <si>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</si>
  <si>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</si>
  <si>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</si>
  <si>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</si>
  <si>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</si>
  <si>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</si>
  <si>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</si>
  <si>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</si>
  <si>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</si>
  <si>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</si>
  <si>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</si>
  <si>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</si>
  <si>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</si>
  <si>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</si>
  <si>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</si>
  <si>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</si>
  <si>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</si>
  <si>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</si>
  <si>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</si>
  <si>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</si>
  <si>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</si>
  <si>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</si>
  <si>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</si>
  <si>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</si>
  <si>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</si>
  <si>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</si>
  <si>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</si>
  <si>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</si>
  <si>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</si>
  <si>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</si>
  <si>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</si>
  <si>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</si>
  <si>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</si>
  <si>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</si>
  <si>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</si>
  <si>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</si>
  <si>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</si>
  <si>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</si>
  <si>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</si>
  <si>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</si>
  <si>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</si>
  <si>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</si>
  <si>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</si>
  <si>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</si>
  <si>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</si>
  <si>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</si>
  <si>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</si>
  <si>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</si>
  <si>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</si>
  <si>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</si>
  <si>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</si>
  <si>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</si>
  <si>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</si>
  <si>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</si>
  <si>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</si>
  <si>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</si>
  <si>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</si>
  <si>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</si>
  <si>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</si>
  <si>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</si>
  <si>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</si>
  <si>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</si>
  <si>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</si>
  <si>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</si>
  <si>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</si>
  <si>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</si>
  <si>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</si>
  <si>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</si>
  <si>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</si>
  <si>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</si>
  <si>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</si>
  <si>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</si>
  <si>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</si>
  <si>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</si>
  <si>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</si>
  <si>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</si>
  <si>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</si>
  <si>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</si>
  <si>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</si>
  <si>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</si>
  <si>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</si>
  <si>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</si>
  <si>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</si>
  <si>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</si>
  <si>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</si>
  <si>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</si>
  <si>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</si>
  <si>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</si>
  <si>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</si>
  <si>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</si>
  <si>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</si>
  <si>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</si>
  <si>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</si>
  <si>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</si>
  <si>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</si>
  <si>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</si>
  <si>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</si>
  <si>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</si>
  <si>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</si>
  <si>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</si>
  <si>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</si>
  <si>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</si>
  <si>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</si>
  <si>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</si>
  <si>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</si>
  <si>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</si>
  <si>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</si>
  <si>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</si>
  <si>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</si>
  <si>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</si>
  <si>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</si>
  <si>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</si>
  <si>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</si>
  <si>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</si>
  <si>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</si>
  <si>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</si>
  <si>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</si>
  <si>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</si>
  <si>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</si>
  <si>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</si>
  <si>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</si>
  <si>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</si>
  <si>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</si>
  <si>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</si>
  <si>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</si>
  <si>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</si>
  <si>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</si>
  <si>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</si>
  <si>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</si>
  <si>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</si>
  <si>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</si>
  <si>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</si>
  <si>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</si>
  <si>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</si>
  <si>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</si>
  <si>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</si>
  <si>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</si>
  <si>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</si>
  <si>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</si>
  <si>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</si>
  <si>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</si>
  <si>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</si>
  <si>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</si>
  <si>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</si>
  <si>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</si>
  <si>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</si>
  <si>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</si>
  <si>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</si>
  <si>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</si>
  <si>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</si>
  <si>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</si>
  <si>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</si>
  <si>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</si>
  <si>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</si>
  <si>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</si>
  <si>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</si>
  <si>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</si>
  <si>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</si>
  <si>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</si>
  <si>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</si>
  <si>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</si>
  <si>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</si>
  <si>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</si>
  <si>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</si>
  <si>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</si>
  <si>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</si>
  <si>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</si>
  <si>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</si>
  <si>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</si>
  <si>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</si>
  <si>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</si>
  <si>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</si>
  <si>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</si>
  <si>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</si>
  <si>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</si>
  <si>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</si>
  <si>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</si>
  <si>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</si>
  <si>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</si>
  <si>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</si>
  <si>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</si>
  <si>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</si>
  <si>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</si>
  <si>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</si>
  <si>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</si>
  <si>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</si>
  <si>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</si>
  <si>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</si>
  <si>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</si>
  <si>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</si>
  <si>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</si>
  <si>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</si>
  <si>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</si>
  <si>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</si>
  <si>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</si>
  <si>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</si>
  <si>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</si>
  <si>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</si>
  <si>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</si>
  <si>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</si>
  <si>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</si>
  <si>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</si>
  <si>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</si>
  <si>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</si>
  <si>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</si>
  <si>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</si>
  <si>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</si>
  <si>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</si>
  <si>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</si>
  <si>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</si>
  <si>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</si>
  <si>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</si>
  <si>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</si>
  <si>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</si>
  <si>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</si>
  <si>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</si>
  <si>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</si>
  <si>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</si>
  <si>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</si>
  <si>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</si>
  <si>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</si>
  <si>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</si>
  <si>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</si>
  <si>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</si>
  <si>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</si>
  <si>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</si>
  <si>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</si>
  <si>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</si>
  <si>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</si>
  <si>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</si>
  <si>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</si>
  <si>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</si>
  <si>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</si>
  <si>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</si>
  <si>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</si>
  <si>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</si>
  <si>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</si>
  <si>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</si>
  <si>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</si>
  <si>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</si>
  <si>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</si>
  <si>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</si>
  <si>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</si>
  <si>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</si>
  <si>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</si>
  <si>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</si>
  <si>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</si>
  <si>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</si>
  <si>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</si>
  <si>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</si>
  <si>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</si>
  <si>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</si>
  <si>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</si>
  <si>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</si>
  <si>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</si>
  <si>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</si>
  <si>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</si>
  <si>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</si>
  <si>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</si>
  <si>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</si>
  <si>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</si>
  <si>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</si>
  <si>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</si>
  <si>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</si>
  <si>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</si>
  <si>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</si>
  <si>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</si>
  <si>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</si>
  <si>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</si>
  <si>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</si>
  <si>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</si>
  <si>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</si>
  <si>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</si>
  <si>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</si>
  <si>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</si>
  <si>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</si>
  <si>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</si>
  <si>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</si>
  <si>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</si>
  <si>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</si>
  <si>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</si>
  <si>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</si>
  <si>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</si>
  <si>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</si>
  <si>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</si>
  <si>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</si>
  <si>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</si>
  <si>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</si>
  <si>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</si>
  <si>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</si>
  <si>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</si>
  <si>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</si>
  <si>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</si>
  <si>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</si>
  <si>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</si>
  <si>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</si>
  <si>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</si>
  <si>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</si>
  <si>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</si>
  <si>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</si>
  <si>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</si>
  <si>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</si>
  <si>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</si>
  <si>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</si>
  <si>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</si>
  <si>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</si>
  <si>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</si>
  <si>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</si>
  <si>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</si>
  <si>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</si>
  <si>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</si>
  <si>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</si>
  <si>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</si>
  <si>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</si>
  <si>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</si>
  <si>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</si>
  <si>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</si>
  <si>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</si>
  <si>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</si>
  <si>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</si>
  <si>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</si>
  <si>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</si>
  <si>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</si>
  <si>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</si>
  <si>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</si>
  <si>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</si>
  <si>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</si>
  <si>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</si>
  <si>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</si>
  <si>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</si>
  <si>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</si>
  <si>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</si>
  <si>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</si>
  <si>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</si>
  <si>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</si>
  <si>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</si>
  <si>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</si>
  <si>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</si>
  <si>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</si>
  <si>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</si>
  <si>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</si>
  <si>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</si>
  <si>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</si>
  <si>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</si>
  <si>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</si>
  <si>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</si>
  <si>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</si>
  <si>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</si>
  <si>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</si>
  <si>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</si>
  <si>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</si>
  <si>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</si>
  <si>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</si>
  <si>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</si>
  <si>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</si>
  <si>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</si>
  <si>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</si>
  <si>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</si>
  <si>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</si>
  <si>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</si>
  <si>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</si>
  <si>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</si>
  <si>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</si>
  <si>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</si>
  <si>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</si>
  <si>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</si>
  <si>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</si>
  <si>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</si>
  <si>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</si>
  <si>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</si>
  <si>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</si>
  <si>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</si>
  <si>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</si>
  <si>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</si>
  <si>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</si>
  <si>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</si>
  <si>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</si>
  <si>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</si>
  <si>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</si>
  <si>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</si>
  <si>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</si>
  <si>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</si>
  <si>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</si>
  <si>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</si>
  <si>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</si>
  <si>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</si>
  <si>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</si>
  <si>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</si>
  <si>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</si>
  <si>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</si>
  <si>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</si>
  <si>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</si>
  <si>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</si>
  <si>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</si>
  <si>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</si>
  <si>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</si>
  <si>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</si>
  <si>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</si>
  <si>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</si>
  <si>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</si>
  <si>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</si>
  <si>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</si>
  <si>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</si>
  <si>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</si>
  <si>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</si>
  <si>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</si>
  <si>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</si>
  <si>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</si>
  <si>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</si>
  <si>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</si>
  <si>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</si>
  <si>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</si>
  <si>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</si>
  <si>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</si>
  <si>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</si>
  <si>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</si>
  <si>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</si>
  <si>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</si>
  <si>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</si>
  <si>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</si>
  <si>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</si>
  <si>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</si>
  <si>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</si>
  <si>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</si>
  <si>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</si>
  <si>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</si>
  <si>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</si>
  <si>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</si>
  <si>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</si>
  <si>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</si>
  <si>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</si>
  <si>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</si>
  <si>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</si>
  <si>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</si>
  <si>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</si>
  <si>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</si>
  <si>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</si>
  <si>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</si>
  <si>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</si>
  <si>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</si>
  <si>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</si>
  <si>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</si>
  <si>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</si>
  <si>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</si>
  <si>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</si>
  <si>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</si>
  <si>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</si>
  <si>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</si>
  <si>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</si>
  <si>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</si>
  <si>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</si>
  <si>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</si>
  <si>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</si>
  <si>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</si>
  <si>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</si>
  <si>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</si>
  <si>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</si>
  <si>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</si>
  <si>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</si>
  <si>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</si>
  <si>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</si>
  <si>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</si>
  <si>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</si>
  <si>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</si>
  <si>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</si>
  <si>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</si>
  <si>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</si>
  <si>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</si>
  <si>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</si>
  <si>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</si>
  <si>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</si>
  <si>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</si>
  <si>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</si>
  <si>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</si>
  <si>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</si>
  <si>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</si>
  <si>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</si>
  <si>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</si>
  <si>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</si>
  <si>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</si>
  <si>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</si>
  <si>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</si>
  <si>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</si>
  <si>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</si>
  <si>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</si>
  <si>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</si>
  <si>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</si>
  <si>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</si>
  <si>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</si>
  <si>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</si>
  <si>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</si>
  <si>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</si>
  <si>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</si>
  <si>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</si>
  <si>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</si>
  <si>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</si>
  <si>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</si>
  <si>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</si>
  <si>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</si>
  <si>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</si>
  <si>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</si>
  <si>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</si>
  <si>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</si>
  <si>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</si>
  <si>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</si>
  <si>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</si>
  <si>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</si>
  <si>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</si>
  <si>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</si>
  <si>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</si>
  <si>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</si>
  <si>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</si>
  <si>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</si>
  <si>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</si>
  <si>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</si>
  <si>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</si>
  <si>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</si>
  <si>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</si>
  <si>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</si>
  <si>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</si>
  <si>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</si>
  <si>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</si>
  <si>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</si>
  <si>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</si>
  <si>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</si>
  <si>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</si>
  <si>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</si>
  <si>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</si>
  <si>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</si>
  <si>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</si>
  <si>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</si>
  <si>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</si>
  <si>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</si>
  <si>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</si>
  <si>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</si>
  <si>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</si>
  <si>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</si>
  <si>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</si>
  <si>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</si>
  <si>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</si>
  <si>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</si>
  <si>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</si>
  <si>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</si>
  <si>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</si>
  <si>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</si>
  <si>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</si>
  <si>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</si>
  <si>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</si>
  <si>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</si>
  <si>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</si>
  <si>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</si>
  <si>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</si>
  <si>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</si>
  <si>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</si>
  <si>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</si>
  <si>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</si>
  <si>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</si>
  <si>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</si>
  <si>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</si>
  <si>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</si>
  <si>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</si>
  <si>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</si>
  <si>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</si>
  <si>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</si>
  <si>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</si>
  <si>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</si>
  <si>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</si>
  <si>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</si>
  <si>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</si>
  <si>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</si>
  <si>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</si>
  <si>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</si>
  <si>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</si>
  <si>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</si>
  <si>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</si>
  <si>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</si>
  <si>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</si>
  <si>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</si>
  <si>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</si>
  <si>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</si>
  <si>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</si>
  <si>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</si>
  <si>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</si>
  <si>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</si>
  <si>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</si>
  <si>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</si>
  <si>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</si>
  <si>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</si>
  <si>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</si>
  <si>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</si>
  <si>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</si>
  <si>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</si>
  <si>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</si>
  <si>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</si>
  <si>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</si>
  <si>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</si>
  <si>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</si>
  <si>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</si>
  <si>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</si>
  <si>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</si>
  <si>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</si>
  <si>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</si>
  <si>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</si>
  <si>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</si>
  <si>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</si>
  <si>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</si>
  <si>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</si>
  <si>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</si>
  <si>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</si>
  <si>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</si>
  <si>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</si>
  <si>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</si>
  <si>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</si>
  <si>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</si>
  <si>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</si>
  <si>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</si>
  <si>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</si>
  <si>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</si>
  <si>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</si>
  <si>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</si>
  <si>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</si>
  <si>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</si>
  <si>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</si>
  <si>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</si>
  <si>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</si>
  <si>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</si>
  <si>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</si>
  <si>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</si>
  <si>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</si>
  <si>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</si>
  <si>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</si>
  <si>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</si>
  <si>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</si>
  <si>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</si>
  <si>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</si>
  <si>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</si>
  <si>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</si>
  <si>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</si>
  <si>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</si>
  <si>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</si>
  <si>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</si>
  <si>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</si>
  <si>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</si>
  <si>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</si>
  <si>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</si>
  <si>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</si>
  <si>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</si>
  <si>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</si>
  <si>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</si>
  <si>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</si>
  <si>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</si>
  <si>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</si>
  <si>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</si>
  <si>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</si>
  <si>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</si>
  <si>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</si>
  <si>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</si>
  <si>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</si>
  <si>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</si>
  <si>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</si>
  <si>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</si>
  <si>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</si>
  <si>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</si>
  <si>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</si>
  <si>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</si>
  <si>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</si>
  <si>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</si>
  <si>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</si>
  <si>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</si>
  <si>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</si>
  <si>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</si>
  <si>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</si>
  <si>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</si>
  <si>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</si>
  <si>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</si>
  <si>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</si>
  <si>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</si>
  <si>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</si>
  <si>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</si>
  <si>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</si>
  <si>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</si>
  <si>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</si>
  <si>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</si>
  <si>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</si>
  <si>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</si>
  <si>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</si>
  <si>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</si>
  <si>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</si>
  <si>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</si>
  <si>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</si>
  <si>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</si>
  <si>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</si>
  <si>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</si>
  <si>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</si>
  <si>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</si>
  <si>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</si>
  <si>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</si>
  <si>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</si>
  <si>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</si>
  <si>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</si>
  <si>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</si>
  <si>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</si>
  <si>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</si>
  <si>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</si>
  <si>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</si>
  <si>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</si>
  <si>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</si>
  <si>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</si>
  <si>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</si>
  <si>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</si>
  <si>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</si>
  <si>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</si>
  <si>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</si>
  <si>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</si>
  <si>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</si>
  <si>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</si>
  <si>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</si>
  <si>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</si>
  <si>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</si>
  <si>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</si>
  <si>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</si>
  <si>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</si>
  <si>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</si>
  <si>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</si>
  <si>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</si>
  <si>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</si>
  <si>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</si>
  <si>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</si>
  <si>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</si>
  <si>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</si>
  <si>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</si>
  <si>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</si>
  <si>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</si>
  <si>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</si>
  <si>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</si>
  <si>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</si>
  <si>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</si>
  <si>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</si>
  <si>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</si>
  <si>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</si>
  <si>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</si>
  <si>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</si>
  <si>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</si>
  <si>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</si>
  <si>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</si>
  <si>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</si>
  <si>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</si>
  <si>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</si>
  <si>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</si>
  <si>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</si>
  <si>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</si>
  <si>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</si>
  <si>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</si>
  <si>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</si>
  <si>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</si>
  <si>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</si>
  <si>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</si>
  <si>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</si>
  <si>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</si>
  <si>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</si>
  <si>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</si>
  <si>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</si>
  <si>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</si>
  <si>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</si>
  <si>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</si>
  <si>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</si>
  <si>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</si>
  <si>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</si>
  <si>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</si>
  <si>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</si>
  <si>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</si>
  <si>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</si>
  <si>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</si>
  <si>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</si>
  <si>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</si>
  <si>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</si>
  <si>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</si>
  <si>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</si>
  <si>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</si>
  <si>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</si>
  <si>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</si>
  <si>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</si>
  <si>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</si>
  <si>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</si>
  <si>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</si>
  <si>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</si>
  <si>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</si>
  <si>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</si>
  <si>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</si>
  <si>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</si>
  <si>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</si>
  <si>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</si>
  <si>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</si>
  <si>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</si>
  <si>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</si>
  <si>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</si>
  <si>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</si>
  <si>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</si>
  <si>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</si>
  <si>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</si>
  <si>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</si>
  <si>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</si>
  <si>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</si>
  <si>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</si>
  <si>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</si>
  <si>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</si>
  <si>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</si>
  <si>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</si>
  <si>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</si>
  <si>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</si>
  <si>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</si>
  <si>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</si>
  <si>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</si>
  <si>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</si>
  <si>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</si>
  <si>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</si>
  <si>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</si>
  <si>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</si>
  <si>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</si>
  <si>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</si>
  <si>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</si>
  <si>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</si>
  <si>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</si>
  <si>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</si>
  <si>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</si>
  <si>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</si>
  <si>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</si>
  <si>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</si>
  <si>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</si>
  <si>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</si>
  <si>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</si>
  <si>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</si>
  <si>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</si>
  <si>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</si>
  <si>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</si>
  <si>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</si>
  <si>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</si>
  <si>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</si>
  <si>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</si>
  <si>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</si>
  <si>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</si>
  <si>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</si>
  <si>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</si>
  <si>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</si>
  <si>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</si>
  <si>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</si>
  <si>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</si>
  <si>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</si>
  <si>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</si>
  <si>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</si>
  <si>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</si>
  <si>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</si>
  <si>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</si>
  <si>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</si>
  <si>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</si>
  <si>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</si>
  <si>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</si>
  <si>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</si>
  <si>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</si>
  <si>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</si>
  <si>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</si>
  <si>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</si>
  <si>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</si>
  <si>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</si>
  <si>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</si>
  <si>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</si>
  <si>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</si>
  <si>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</si>
  <si>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</si>
  <si>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</si>
  <si>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</si>
  <si>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</si>
  <si>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</si>
  <si>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</si>
  <si>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</si>
  <si>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</si>
  <si>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</si>
  <si>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</si>
  <si>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</si>
  <si>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</si>
  <si>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</si>
  <si>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</si>
  <si>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</si>
  <si>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</si>
  <si>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</si>
  <si>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</si>
  <si>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</si>
  <si>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</si>
  <si>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</si>
  <si>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</si>
  <si>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</si>
  <si>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</si>
  <si>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</si>
  <si>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</si>
  <si>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</si>
  <si>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</si>
  <si>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</si>
  <si>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</si>
  <si>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</si>
  <si>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</si>
  <si>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</si>
  <si>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</si>
  <si>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</si>
  <si>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</si>
  <si>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</si>
  <si>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</si>
  <si>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</si>
  <si>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</si>
  <si>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</si>
  <si>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</si>
  <si>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</si>
  <si>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</si>
  <si>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</si>
  <si>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</si>
  <si>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</si>
  <si>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</si>
  <si>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</si>
  <si>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</si>
  <si>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</si>
  <si>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</si>
  <si>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</si>
  <si>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</si>
  <si>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</si>
  <si>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</si>
  <si>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</si>
  <si>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</si>
  <si>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</si>
  <si>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</si>
  <si>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</si>
  <si>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</si>
  <si>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</si>
  <si>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</si>
  <si>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</si>
  <si>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</si>
  <si>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</si>
  <si>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</si>
  <si>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</si>
  <si>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</si>
  <si>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</si>
  <si>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</si>
  <si>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</si>
  <si>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</si>
  <si>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</si>
  <si>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</si>
  <si>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</si>
  <si>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</si>
  <si>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</si>
  <si>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</si>
  <si>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</si>
  <si>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</si>
  <si>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</si>
  <si>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</si>
  <si>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</si>
  <si>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</si>
  <si>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</si>
  <si>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</si>
  <si>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</si>
  <si>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</si>
  <si>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</si>
  <si>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</si>
  <si>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</si>
  <si>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</si>
  <si>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</si>
  <si>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</si>
  <si>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</si>
  <si>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</si>
  <si>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</si>
  <si>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</si>
  <si>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</si>
  <si>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</si>
  <si>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</si>
  <si>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</si>
  <si>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</si>
  <si>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</si>
  <si>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</si>
  <si>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</si>
  <si>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</si>
  <si>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</si>
  <si>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</si>
  <si>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</si>
  <si>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</si>
  <si>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</si>
  <si>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</si>
  <si>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</si>
  <si>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</si>
  <si>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</si>
  <si>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</si>
  <si>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</si>
  <si>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</si>
  <si>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</si>
  <si>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</si>
  <si>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</si>
  <si>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</si>
  <si>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</si>
  <si>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</si>
  <si>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</si>
  <si>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</si>
  <si>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</si>
  <si>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</si>
  <si>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</si>
  <si>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</si>
  <si>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</si>
  <si>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</si>
  <si>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</si>
  <si>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</si>
  <si>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</si>
  <si>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</si>
  <si>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</si>
  <si>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</si>
  <si>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</si>
  <si>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</si>
  <si>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</si>
  <si>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</si>
  <si>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</si>
  <si>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</si>
  <si>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</si>
  <si>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</si>
  <si>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</si>
  <si>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</si>
  <si>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</si>
  <si>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</si>
  <si>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</si>
  <si>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</si>
  <si>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</si>
  <si>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</si>
  <si>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</si>
  <si>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</si>
  <si>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</si>
  <si>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</si>
  <si>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</si>
  <si>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</si>
  <si>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</si>
  <si>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</si>
  <si>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</si>
  <si>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</si>
  <si>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</si>
  <si>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</si>
  <si>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</si>
  <si>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</si>
  <si>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</si>
  <si>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</si>
  <si>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</si>
  <si>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</si>
  <si>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</si>
  <si>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</si>
  <si>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</si>
  <si>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</si>
  <si>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</si>
  <si>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</si>
  <si>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</si>
  <si>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</si>
  <si>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</si>
  <si>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</si>
  <si>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</si>
  <si>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</si>
  <si>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</si>
  <si>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</si>
  <si>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</si>
  <si>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</si>
  <si>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</si>
  <si>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</si>
  <si>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</si>
  <si>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</si>
  <si>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</si>
  <si>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</si>
  <si>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</si>
  <si>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</si>
  <si>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</si>
  <si>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</si>
  <si>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</si>
  <si>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</si>
  <si>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</si>
  <si>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</si>
  <si>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</si>
  <si>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</si>
  <si>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</si>
  <si>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</si>
  <si>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</si>
  <si>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</si>
  <si>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</si>
  <si>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</si>
  <si>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</si>
  <si>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</si>
  <si>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</si>
  <si>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</si>
  <si>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</si>
  <si>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</si>
  <si>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</si>
  <si>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</si>
  <si>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</si>
  <si>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</si>
  <si>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</si>
  <si>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</si>
  <si>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</si>
  <si>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</si>
  <si>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</si>
  <si>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</si>
  <si>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</si>
  <si>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</si>
  <si>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</si>
  <si>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</si>
  <si>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</si>
  <si>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</si>
  <si>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</si>
  <si>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</si>
  <si>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</si>
  <si>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</si>
  <si>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</si>
  <si>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</si>
  <si>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</si>
  <si>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</si>
  <si>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</si>
  <si>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</si>
  <si>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</si>
  <si>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</si>
  <si>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</si>
  <si>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</si>
  <si>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</si>
  <si>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</si>
  <si>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</si>
  <si>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</si>
  <si>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</si>
  <si>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</si>
  <si>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</si>
  <si>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</si>
  <si>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</si>
  <si>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</si>
  <si>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</si>
  <si>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</si>
  <si>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</si>
  <si>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</si>
  <si>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</si>
  <si>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</si>
  <si>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</si>
  <si>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</si>
  <si>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</si>
  <si>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</si>
  <si>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</si>
  <si>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</si>
  <si>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</si>
  <si>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</si>
  <si>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</si>
  <si>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</si>
  <si>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</si>
  <si>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</si>
  <si>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</si>
  <si>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</si>
  <si>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</si>
  <si>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</si>
  <si>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</si>
  <si>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</si>
  <si>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</si>
  <si>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</si>
  <si>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</si>
  <si>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</si>
  <si>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</si>
  <si>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</si>
  <si>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</si>
  <si>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</si>
  <si>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</si>
  <si>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</si>
  <si>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</si>
  <si>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</si>
  <si>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</si>
  <si>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</si>
  <si>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</si>
  <si>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</si>
  <si>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</si>
  <si>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</si>
  <si>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</si>
  <si>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</si>
  <si>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</si>
  <si>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</si>
  <si>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</si>
  <si>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</si>
  <si>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</si>
  <si>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</si>
  <si>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</si>
  <si>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</si>
  <si>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</si>
  <si>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</si>
  <si>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</si>
  <si>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</si>
  <si>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</si>
  <si>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</si>
  <si>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</si>
  <si>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</si>
  <si>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</si>
  <si>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</si>
  <si>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</si>
  <si>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</si>
  <si>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</si>
  <si>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</si>
  <si>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</si>
  <si>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</si>
  <si>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</si>
  <si>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</si>
  <si>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</si>
  <si>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</si>
  <si>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</si>
  <si>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</si>
  <si>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</si>
  <si>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</si>
  <si>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</si>
  <si>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</si>
  <si>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</si>
  <si>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</si>
  <si>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</si>
  <si>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</si>
  <si>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</si>
  <si>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</si>
  <si>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</si>
  <si>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</si>
  <si>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</si>
  <si>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</si>
  <si>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</si>
  <si>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</si>
  <si>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</si>
  <si>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</si>
  <si>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</si>
  <si>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</si>
  <si>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</si>
  <si>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</si>
  <si>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</si>
  <si>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</si>
  <si>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</si>
  <si>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</si>
  <si>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</si>
  <si>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</si>
  <si>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</si>
  <si>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</si>
  <si>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</si>
  <si>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</si>
  <si>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</si>
  <si>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</si>
  <si>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</si>
  <si>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</si>
  <si>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</si>
  <si>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</si>
  <si>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</si>
  <si>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</si>
  <si>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</si>
  <si>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</si>
  <si>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</si>
  <si>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</si>
  <si>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</si>
  <si>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</si>
  <si>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</si>
  <si>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</si>
  <si>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</si>
  <si>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</si>
  <si>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</si>
  <si>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</si>
  <si>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</si>
  <si>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</si>
  <si>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</si>
  <si>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</si>
  <si>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</si>
  <si>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</si>
  <si>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</si>
  <si>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</si>
  <si>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</si>
  <si>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</si>
  <si>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</si>
  <si>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</si>
  <si>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</si>
  <si>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</si>
  <si>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</si>
  <si>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</si>
  <si>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</si>
  <si>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</si>
  <si>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</si>
  <si>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</si>
  <si>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</si>
  <si>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</si>
  <si>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</si>
  <si>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</si>
  <si>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</si>
  <si>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</si>
  <si>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</si>
  <si>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</si>
  <si>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</si>
  <si>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</si>
  <si>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</si>
  <si>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</si>
  <si>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</si>
  <si>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</si>
  <si>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</si>
  <si>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</si>
  <si>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</si>
  <si>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</si>
  <si>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</si>
  <si>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</si>
  <si>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</si>
  <si>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</si>
  <si>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</si>
  <si>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</si>
  <si>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</si>
  <si>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</si>
  <si>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</si>
  <si>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</si>
  <si>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</si>
  <si>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</si>
  <si>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</si>
  <si>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</si>
  <si>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</si>
  <si>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</si>
  <si>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</si>
  <si>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</si>
  <si>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</si>
  <si>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</si>
  <si>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</si>
  <si>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</si>
  <si>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</si>
  <si>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</si>
  <si>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</si>
  <si>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</si>
  <si>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</si>
  <si>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</si>
  <si>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</si>
  <si>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</si>
  <si>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</si>
  <si>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</si>
  <si>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</si>
  <si>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</si>
  <si>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</si>
  <si>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</si>
  <si>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</si>
  <si>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</si>
  <si>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</si>
  <si>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</si>
  <si>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</si>
  <si>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</si>
  <si>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</si>
  <si>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</si>
  <si>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</si>
  <si>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</si>
  <si>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</si>
  <si>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</si>
  <si>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</si>
  <si>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</si>
  <si>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</si>
  <si>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</si>
  <si>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</si>
  <si>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</si>
  <si>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</si>
  <si>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</si>
  <si>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</si>
  <si>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</si>
  <si>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</si>
  <si>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</si>
  <si>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</si>
  <si>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</si>
  <si>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</si>
  <si>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</si>
  <si>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</si>
  <si>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</si>
  <si>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</si>
  <si>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</si>
  <si>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</si>
  <si>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</si>
  <si>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</si>
  <si>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</si>
  <si>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</si>
  <si>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</si>
  <si>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</si>
  <si>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</si>
  <si>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</si>
  <si>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</si>
  <si>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</si>
  <si>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</si>
  <si>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</si>
  <si>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</si>
  <si>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</si>
  <si>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</si>
  <si>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</si>
  <si>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</si>
  <si>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</si>
  <si>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</si>
  <si>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</si>
  <si>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</si>
  <si>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</si>
  <si>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</si>
  <si>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</si>
  <si>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</si>
  <si>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</si>
  <si>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</si>
  <si>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</si>
  <si>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</si>
  <si>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</si>
  <si>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</si>
  <si>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</si>
  <si>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</si>
  <si>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</si>
  <si>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</si>
  <si>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</si>
  <si>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</si>
  <si>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</si>
  <si>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</si>
  <si>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</si>
  <si>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</si>
  <si>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</si>
  <si>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</si>
  <si>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</si>
  <si>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</si>
  <si>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</si>
  <si>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</si>
  <si>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</si>
  <si>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</si>
  <si>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</si>
  <si>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</si>
  <si>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</si>
  <si>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</si>
  <si>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</si>
  <si>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</si>
  <si>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</si>
  <si>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</si>
  <si>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</si>
  <si>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</si>
  <si>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</si>
  <si>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</si>
  <si>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</si>
  <si>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</si>
  <si>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</si>
  <si>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</si>
  <si>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</si>
  <si>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</si>
  <si>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</si>
  <si>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</si>
  <si>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</si>
  <si>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</si>
  <si>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</si>
  <si>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</si>
  <si>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</si>
  <si>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</si>
  <si>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</si>
  <si>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</si>
  <si>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</si>
  <si>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</si>
  <si>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</si>
  <si>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</si>
  <si>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</si>
  <si>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</si>
  <si>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</si>
  <si>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</si>
  <si>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</si>
  <si>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</si>
  <si>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</si>
  <si>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</si>
  <si>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</si>
  <si>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</si>
  <si>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</si>
  <si>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</si>
  <si>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</si>
  <si>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</si>
  <si>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</si>
  <si>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</si>
  <si>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</si>
  <si>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</si>
  <si>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</si>
  <si>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</si>
  <si>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</si>
  <si>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</si>
  <si>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</si>
  <si>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</si>
  <si>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</si>
  <si>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</si>
  <si>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</si>
  <si>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</si>
  <si>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</si>
  <si>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</si>
  <si>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</si>
  <si>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</si>
  <si>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</si>
  <si>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</si>
  <si>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</si>
  <si>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</si>
  <si>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</si>
  <si>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</si>
  <si>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</si>
  <si>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</si>
  <si>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</si>
  <si>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</si>
  <si>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</si>
  <si>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</si>
  <si>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</si>
  <si>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</si>
  <si>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</si>
  <si>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</si>
  <si>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</si>
  <si>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</si>
  <si>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</si>
  <si>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</si>
  <si>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</si>
  <si>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</si>
  <si>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</si>
  <si>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</si>
  <si>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</si>
  <si>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</si>
  <si>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</si>
  <si>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</si>
  <si>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</si>
  <si>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</si>
  <si>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</si>
  <si>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</si>
  <si>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</si>
  <si>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</si>
  <si>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</si>
  <si>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</si>
  <si>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</si>
  <si>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</si>
  <si>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</si>
  <si>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</si>
  <si>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</si>
  <si>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</si>
  <si>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</si>
  <si>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</si>
  <si>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</si>
  <si>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</si>
  <si>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</si>
  <si>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</si>
  <si>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</si>
  <si>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</si>
  <si>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</si>
  <si>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</si>
  <si>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</si>
  <si>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</si>
  <si>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</si>
  <si>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</si>
  <si>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</si>
  <si>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</si>
  <si>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</si>
  <si>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</si>
  <si>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</si>
  <si>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</si>
  <si>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</si>
  <si>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</si>
  <si>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</si>
  <si>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</si>
  <si>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</si>
  <si>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</si>
  <si>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</si>
  <si>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</si>
  <si>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</si>
  <si>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</si>
  <si>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</si>
  <si>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</si>
  <si>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</si>
  <si>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</si>
  <si>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</si>
  <si>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</si>
  <si>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</si>
  <si>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</si>
  <si>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</si>
  <si>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</si>
  <si>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</si>
  <si>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</si>
  <si>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</si>
  <si>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</si>
  <si>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</si>
  <si>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</si>
  <si>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</si>
  <si>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</si>
  <si>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</si>
  <si>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</si>
  <si>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</si>
  <si>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</si>
  <si>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</si>
  <si>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</si>
  <si>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</si>
  <si>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</si>
  <si>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</si>
  <si>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</si>
  <si>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</si>
  <si>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</si>
  <si>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</si>
  <si>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</si>
  <si>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</si>
  <si>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</si>
  <si>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</si>
  <si>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</si>
  <si>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</si>
  <si>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</si>
  <si>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</si>
  <si>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</si>
  <si>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</si>
  <si>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</si>
  <si>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</si>
  <si>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</si>
  <si>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</si>
  <si>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</si>
  <si>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</si>
  <si>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</si>
  <si>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</si>
  <si>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</si>
  <si>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</si>
  <si>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</si>
  <si>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</si>
  <si>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</si>
  <si>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</si>
  <si>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</si>
  <si>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</si>
  <si>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</si>
  <si>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</si>
  <si>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</si>
  <si>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</si>
  <si>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</si>
  <si>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</si>
  <si>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</si>
  <si>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</si>
  <si>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</si>
  <si>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</si>
  <si>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</si>
  <si>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</si>
  <si>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</si>
  <si>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</si>
  <si>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</si>
  <si>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</si>
  <si>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</si>
  <si>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</si>
  <si>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</si>
  <si>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</si>
  <si>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</si>
  <si>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</si>
  <si>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</si>
  <si>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</si>
  <si>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</si>
  <si>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</si>
  <si>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</si>
  <si>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</si>
  <si>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</si>
  <si>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</si>
  <si>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</si>
  <si>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</si>
  <si>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</si>
  <si>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</si>
  <si>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</si>
  <si>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</si>
  <si>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</si>
  <si>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</si>
  <si>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</si>
  <si>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</si>
  <si>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</si>
  <si>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</si>
  <si>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</si>
  <si>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</si>
  <si>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</si>
  <si>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</si>
  <si>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</si>
  <si>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</si>
  <si>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</si>
  <si>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</si>
  <si>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</si>
  <si>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</si>
  <si>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</si>
  <si>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</si>
  <si>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</si>
  <si>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</si>
  <si>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</si>
  <si>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</si>
  <si>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</si>
  <si>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</si>
  <si>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</si>
  <si>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</si>
  <si>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</si>
  <si>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</si>
  <si>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</si>
  <si>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</si>
  <si>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</si>
  <si>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</si>
  <si>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</si>
  <si>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</si>
  <si>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</si>
  <si>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</si>
  <si>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</si>
  <si>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</si>
  <si>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</si>
  <si>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</si>
  <si>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</si>
  <si>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</si>
  <si>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</si>
  <si>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</si>
  <si>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</si>
  <si>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</si>
  <si>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</si>
  <si>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</si>
  <si>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</si>
  <si>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</si>
  <si>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</si>
  <si>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</si>
  <si>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</si>
  <si>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</si>
  <si>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</si>
  <si>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</si>
  <si>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</si>
  <si>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</si>
  <si>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</si>
  <si>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</si>
  <si>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</si>
  <si>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</si>
  <si>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</si>
  <si>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</si>
  <si>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</si>
  <si>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</si>
  <si>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</si>
  <si>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</si>
  <si>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</si>
  <si>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</si>
  <si>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</si>
  <si>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</si>
  <si>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</si>
  <si>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</si>
  <si>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</si>
  <si>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</si>
  <si>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</si>
  <si>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</si>
  <si>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</si>
  <si>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</si>
  <si>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</si>
  <si>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</si>
  <si>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</si>
  <si>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</si>
  <si>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</si>
  <si>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</si>
  <si>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</si>
  <si>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</si>
  <si>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</si>
  <si>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</si>
  <si>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</si>
  <si>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</si>
  <si>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</si>
  <si>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</si>
  <si>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</si>
  <si>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</si>
  <si>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</si>
  <si>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</si>
  <si>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</si>
  <si>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</si>
  <si>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</si>
  <si>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</si>
  <si>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</si>
  <si>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</si>
  <si>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</si>
  <si>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</si>
  <si>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</si>
  <si>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</si>
  <si>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</si>
  <si>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</si>
  <si>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</si>
  <si>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</si>
  <si>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</si>
  <si>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</si>
  <si>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</si>
  <si>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</si>
  <si>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</si>
  <si>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</si>
  <si>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</si>
  <si>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</si>
  <si>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</si>
  <si>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</si>
  <si>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</si>
  <si>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</si>
  <si>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</si>
  <si>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</si>
  <si>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</si>
  <si>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</si>
  <si>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</si>
  <si>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</si>
  <si>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</si>
  <si>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</si>
  <si>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</si>
  <si>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</si>
  <si>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</si>
  <si>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</si>
  <si>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</si>
  <si>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</si>
  <si>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</si>
  <si>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</si>
  <si>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</si>
  <si>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</si>
  <si>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</si>
  <si>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</si>
  <si>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</si>
  <si>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</si>
  <si>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</si>
  <si>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</si>
  <si>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</si>
  <si>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</si>
  <si>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</si>
  <si>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</si>
  <si>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</si>
  <si>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</si>
  <si>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</si>
  <si>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</si>
  <si>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</si>
  <si>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</si>
  <si>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</si>
  <si>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</si>
  <si>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</si>
  <si>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</si>
  <si>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</si>
  <si>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</si>
  <si>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</si>
  <si>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</si>
  <si>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</si>
  <si>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</si>
  <si>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</si>
  <si>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</si>
  <si>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</si>
  <si>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</si>
  <si>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</si>
  <si>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</si>
  <si>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</si>
  <si>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</si>
  <si>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</si>
  <si>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</si>
  <si>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</si>
  <si>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</si>
  <si>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</si>
  <si>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</si>
  <si>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</si>
  <si>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</si>
  <si>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</si>
  <si>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</si>
  <si>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</si>
  <si>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</si>
  <si>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</si>
  <si>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</si>
  <si>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</si>
  <si>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</si>
  <si>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</si>
  <si>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</si>
  <si>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</si>
  <si>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</si>
  <si>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</si>
  <si>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</si>
  <si>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</si>
  <si>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</si>
  <si>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</si>
  <si>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</si>
  <si>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</si>
  <si>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</si>
  <si>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</si>
  <si>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</si>
  <si>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</si>
  <si>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</si>
  <si>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</si>
  <si>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</si>
  <si>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</si>
  <si>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</si>
  <si>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</si>
  <si>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</si>
  <si>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</si>
  <si>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</si>
  <si>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</si>
  <si>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</si>
  <si>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</si>
  <si>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</si>
  <si>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</si>
  <si>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</si>
  <si>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</si>
  <si>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</si>
  <si>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</si>
  <si>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</si>
  <si>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</si>
  <si>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</si>
  <si>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</si>
  <si>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</si>
  <si>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</si>
  <si>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</si>
  <si>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</si>
  <si>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</si>
  <si>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</si>
  <si>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</si>
  <si>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</si>
  <si>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</si>
  <si>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</si>
  <si>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</si>
  <si>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</si>
  <si>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</si>
  <si>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</si>
  <si>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</si>
  <si>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</si>
  <si>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</si>
  <si>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</si>
  <si>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</si>
  <si>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</si>
  <si>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</si>
  <si>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</si>
  <si>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</si>
  <si>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</si>
  <si>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</si>
  <si>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</si>
  <si>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</si>
  <si>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</si>
  <si>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</si>
  <si>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</si>
  <si>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</si>
  <si>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</si>
  <si>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</si>
  <si>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</si>
  <si>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</si>
  <si>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</si>
  <si>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</si>
  <si>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</si>
  <si>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</si>
  <si>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</si>
  <si>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</si>
  <si>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</si>
  <si>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</si>
  <si>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</si>
  <si>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</si>
  <si>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</si>
  <si>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</si>
  <si>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</si>
  <si>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</si>
  <si>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</si>
  <si>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</si>
  <si>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</si>
  <si>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</si>
  <si>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</si>
  <si>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</si>
  <si>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</si>
  <si>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</si>
  <si>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</si>
  <si>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</si>
  <si>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</si>
  <si>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</si>
  <si>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</si>
  <si>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</si>
  <si>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</si>
  <si>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</si>
  <si>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</si>
  <si>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</si>
  <si>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</si>
  <si>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</si>
  <si>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</si>
  <si>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</si>
  <si>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</si>
  <si>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</si>
  <si>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</si>
  <si>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</si>
  <si>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</si>
  <si>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</si>
  <si>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</si>
  <si>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</si>
  <si>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</si>
  <si>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</si>
  <si>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</si>
  <si>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</si>
  <si>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</si>
  <si>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</si>
  <si>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</si>
  <si>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</si>
  <si>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</si>
  <si>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</si>
  <si>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</si>
  <si>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</si>
  <si>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</si>
  <si>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</si>
  <si>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</si>
  <si>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</si>
  <si>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</si>
  <si>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</si>
  <si>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</si>
  <si>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</si>
  <si>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</si>
  <si>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</si>
  <si>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</si>
  <si>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</si>
  <si>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</si>
  <si>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</si>
  <si>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</si>
  <si>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</si>
  <si>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</si>
  <si>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</si>
  <si>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</si>
  <si>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</si>
  <si>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</si>
  <si>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</si>
  <si>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</si>
  <si>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</si>
  <si>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</si>
  <si>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</si>
  <si>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</si>
  <si>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</si>
  <si>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</si>
  <si>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</si>
  <si>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</si>
  <si>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</si>
  <si>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</si>
  <si>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</si>
  <si>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</si>
  <si>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</si>
  <si>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</si>
  <si>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</si>
  <si>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</si>
  <si>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</si>
  <si>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</si>
  <si>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</si>
  <si>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</si>
  <si>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</si>
  <si>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</si>
  <si>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</si>
  <si>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</si>
  <si>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</si>
  <si>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</si>
  <si>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</si>
  <si>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</si>
  <si>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</si>
  <si>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</si>
  <si>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</si>
  <si>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</si>
  <si>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</si>
  <si>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</si>
  <si>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</si>
  <si>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</si>
  <si>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</si>
  <si>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</si>
  <si>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</si>
  <si>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</si>
  <si>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</si>
  <si>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</si>
  <si>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</si>
  <si>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</si>
  <si>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</si>
  <si>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</si>
  <si>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</si>
  <si>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</si>
  <si>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</si>
  <si>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</si>
  <si>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</si>
  <si>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</si>
  <si>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</si>
  <si>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</si>
  <si>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</si>
  <si>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</si>
  <si>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</si>
  <si>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</si>
  <si>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</si>
  <si>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</si>
  <si>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</si>
  <si>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</si>
  <si>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</si>
  <si>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</si>
  <si>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</si>
  <si>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</si>
  <si>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</si>
  <si>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</si>
  <si>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</si>
  <si>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</si>
  <si>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</si>
  <si>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</si>
  <si>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</si>
  <si>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</si>
  <si>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</si>
  <si>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</si>
  <si>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</si>
  <si>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</si>
  <si>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</si>
  <si>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</si>
  <si>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</si>
  <si>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</si>
  <si>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</si>
  <si>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</si>
  <si>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</si>
  <si>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</si>
  <si>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</si>
  <si>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</si>
  <si>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</si>
  <si>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</si>
  <si>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</si>
  <si>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</si>
  <si>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</si>
  <si>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</si>
  <si>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</si>
  <si>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</si>
  <si>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</si>
  <si>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</si>
  <si>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</si>
  <si>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</si>
  <si>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</si>
  <si>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</si>
  <si>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</si>
  <si>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</si>
  <si>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</si>
  <si>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</si>
  <si>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</si>
  <si>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</si>
  <si>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</si>
  <si>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</si>
  <si>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</si>
  <si>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</si>
  <si>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</si>
  <si>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</si>
  <si>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</si>
  <si>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</si>
  <si>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</si>
  <si>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</si>
  <si>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</si>
  <si>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</si>
  <si>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</si>
  <si>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</si>
  <si>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</si>
  <si>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</si>
  <si>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</si>
  <si>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</si>
  <si>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</si>
  <si>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</si>
  <si>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</si>
  <si>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</si>
  <si>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</si>
  <si>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</si>
  <si>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</si>
  <si>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</si>
  <si>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</si>
  <si>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</si>
  <si>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</si>
  <si>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</si>
  <si>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</si>
  <si>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</si>
  <si>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</si>
  <si>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</si>
  <si>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</si>
  <si>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</si>
  <si>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</si>
  <si>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</si>
  <si>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</si>
  <si>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</si>
  <si>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</si>
  <si>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</si>
  <si>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</si>
  <si>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</si>
  <si>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</si>
  <si>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</si>
  <si>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</si>
  <si>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</si>
  <si>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</si>
  <si>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</si>
  <si>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</si>
  <si>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</si>
  <si>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</si>
  <si>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</si>
  <si>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</si>
  <si>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</si>
  <si>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</si>
  <si>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</si>
  <si>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</si>
  <si>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</si>
  <si>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</si>
  <si>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</si>
  <si>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</si>
  <si>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</si>
  <si>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</si>
  <si>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</si>
  <si>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</si>
  <si>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</si>
  <si>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</si>
  <si>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</si>
  <si>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</si>
  <si>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</si>
  <si>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</si>
  <si>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</si>
  <si>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</si>
  <si>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</si>
  <si>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</si>
  <si>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</si>
  <si>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</si>
  <si>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</si>
  <si>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</si>
  <si>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</si>
  <si>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</si>
  <si>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</si>
  <si>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</si>
  <si>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</si>
  <si>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</si>
  <si>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</si>
  <si>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</si>
  <si>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</si>
  <si>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</si>
  <si>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</si>
  <si>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</si>
  <si>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</si>
  <si>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</si>
  <si>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</si>
  <si>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</si>
  <si>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</si>
  <si>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</si>
  <si>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</si>
  <si>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</si>
  <si>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</si>
  <si>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</si>
  <si>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</si>
  <si>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</si>
  <si>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</si>
  <si>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</si>
  <si>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</si>
  <si>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</si>
  <si>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</si>
  <si>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</si>
  <si>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</si>
  <si>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</si>
  <si>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</si>
  <si>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</si>
  <si>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</si>
  <si>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</si>
  <si>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</si>
  <si>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</si>
  <si>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</si>
  <si>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</si>
  <si>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</si>
  <si>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</si>
  <si>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</si>
  <si>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</si>
  <si>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</si>
  <si>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</si>
  <si>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</si>
  <si>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</si>
  <si>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</si>
  <si>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</si>
  <si>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</si>
  <si>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</si>
  <si>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</si>
  <si>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</si>
  <si>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</si>
  <si>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</si>
  <si>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</si>
  <si>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</si>
  <si>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</si>
  <si>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</si>
  <si>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</si>
  <si>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</si>
  <si>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</si>
  <si>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</si>
  <si>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</si>
  <si>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</si>
  <si>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</si>
  <si>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</si>
  <si>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</si>
  <si>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</si>
  <si>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</si>
  <si>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</si>
  <si>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</si>
  <si>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</si>
  <si>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</si>
  <si>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</si>
  <si>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</si>
  <si>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</si>
  <si>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</si>
  <si>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</si>
  <si>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</si>
  <si>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</si>
  <si>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</si>
  <si>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</si>
  <si>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</si>
  <si>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</si>
  <si>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</si>
  <si>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</si>
  <si>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</si>
  <si>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</si>
  <si>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</si>
  <si>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</si>
  <si>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</si>
  <si>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</si>
  <si>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</si>
  <si>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</si>
  <si>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</si>
  <si>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</si>
  <si>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</si>
  <si>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</si>
  <si>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</si>
  <si>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</si>
  <si>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</si>
  <si>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</si>
  <si>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</si>
  <si>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</si>
  <si>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</si>
  <si>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</si>
  <si>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</si>
  <si>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</si>
  <si>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</si>
  <si>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</si>
  <si>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</si>
  <si>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</si>
  <si>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</si>
  <si>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</si>
  <si>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</si>
  <si>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</si>
  <si>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</si>
  <si>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</si>
  <si>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</si>
  <si>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</si>
  <si>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</si>
  <si>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</si>
  <si>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</si>
  <si>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</si>
  <si>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</si>
  <si>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</si>
  <si>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</si>
  <si>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</si>
  <si>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</si>
  <si>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</si>
  <si>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</si>
  <si>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</si>
  <si>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</si>
  <si>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</si>
  <si>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</si>
  <si>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</si>
  <si>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</si>
  <si>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</si>
  <si>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</si>
  <si>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</si>
  <si>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</si>
  <si>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</si>
  <si>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</si>
  <si>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</si>
  <si>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</si>
  <si>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</si>
  <si>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</si>
  <si>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</si>
  <si>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</si>
  <si>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</si>
  <si>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</si>
  <si>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</si>
  <si>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</si>
  <si>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</si>
  <si>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</si>
  <si>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</si>
  <si>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</si>
  <si>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</si>
  <si>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</si>
  <si>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</si>
  <si>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</si>
  <si>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</si>
  <si>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</si>
  <si>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</si>
  <si>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</si>
  <si>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</si>
  <si>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</si>
  <si>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</si>
  <si>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</si>
  <si>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</si>
  <si>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</si>
  <si>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</si>
  <si>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</si>
  <si>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</si>
  <si>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</si>
  <si>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</si>
  <si>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</si>
  <si>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</si>
  <si>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</si>
  <si>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</si>
  <si>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</si>
  <si>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</si>
  <si>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</si>
  <si>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</si>
  <si>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</si>
  <si>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</si>
  <si>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</si>
  <si>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</si>
  <si>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</si>
  <si>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</si>
  <si>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</si>
  <si>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</si>
  <si>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</si>
  <si>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</si>
  <si>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</si>
  <si>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</si>
  <si>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</si>
  <si>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</si>
  <si>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</si>
  <si>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</si>
  <si>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</si>
  <si>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</si>
  <si>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</si>
  <si>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</si>
  <si>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</si>
  <si>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</si>
  <si>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</si>
  <si>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</si>
  <si>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</si>
  <si>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</si>
  <si>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</si>
  <si>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</si>
  <si>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</si>
  <si>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</si>
  <si>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</si>
  <si>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</si>
  <si>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</si>
  <si>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</si>
  <si>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</si>
  <si>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</si>
  <si>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</si>
  <si>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</si>
  <si>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</si>
  <si>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</si>
  <si>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</si>
  <si>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</si>
  <si>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</si>
  <si>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</si>
  <si>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</si>
  <si>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</si>
  <si>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</si>
  <si>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</si>
  <si>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</si>
  <si>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</si>
  <si>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</si>
  <si>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</si>
  <si>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</si>
  <si>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</si>
  <si>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</si>
  <si>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</si>
  <si>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</si>
  <si>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</si>
  <si>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</si>
  <si>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</si>
  <si>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</si>
  <si>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</si>
  <si>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</si>
  <si>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</si>
  <si>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</si>
  <si>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</si>
  <si>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</si>
  <si>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</si>
  <si>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</si>
  <si>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</si>
  <si>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</si>
  <si>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</si>
  <si>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</si>
  <si>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</si>
  <si>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</si>
  <si>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</si>
  <si>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</si>
  <si>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</si>
  <si>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</si>
  <si>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</si>
  <si>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</si>
  <si>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</si>
  <si>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</si>
  <si>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</si>
  <si>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</si>
  <si>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</si>
  <si>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</si>
  <si>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</si>
  <si>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</si>
  <si>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</si>
  <si>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</si>
  <si>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</si>
  <si>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</si>
  <si>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</si>
  <si>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</si>
  <si>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</si>
  <si>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</si>
  <si>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</si>
  <si>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</si>
  <si>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</si>
  <si>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</si>
  <si>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</si>
  <si>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</si>
  <si>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</si>
  <si>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</si>
  <si>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</si>
  <si>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</si>
  <si>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</si>
  <si>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</si>
  <si>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</si>
  <si>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</si>
  <si>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</si>
  <si>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</si>
  <si>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</si>
  <si>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</si>
  <si>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</si>
  <si>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</si>
  <si>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</si>
  <si>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</si>
  <si>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</si>
  <si>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</si>
  <si>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</si>
  <si>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</si>
  <si>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</si>
  <si>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</si>
  <si>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</si>
  <si>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</si>
  <si>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</si>
  <si>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</si>
  <si>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</si>
  <si>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</si>
  <si>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</si>
  <si>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</si>
  <si>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</si>
  <si>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</si>
  <si>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</si>
  <si>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</si>
  <si>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</si>
  <si>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</si>
  <si>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</si>
  <si>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</si>
  <si>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</si>
  <si>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</si>
  <si>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</si>
  <si>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</si>
  <si>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</si>
  <si>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</si>
  <si>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</si>
  <si>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</si>
  <si>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</si>
  <si>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</si>
  <si>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</si>
  <si>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</si>
  <si>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</si>
  <si>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</si>
  <si>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</si>
  <si>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</si>
  <si>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</si>
  <si>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</si>
  <si>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</si>
  <si>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</si>
  <si>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</si>
  <si>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</si>
  <si>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</si>
  <si>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</si>
  <si>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</si>
  <si>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</si>
  <si>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</si>
  <si>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</si>
  <si>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</si>
  <si>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</si>
  <si>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</si>
  <si>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</si>
  <si>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</si>
  <si>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</si>
  <si>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</si>
  <si>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</si>
  <si>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</si>
  <si>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</si>
  <si>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</si>
  <si>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</si>
  <si>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</si>
  <si>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</si>
  <si>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</si>
  <si>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</si>
  <si>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</si>
  <si>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</si>
  <si>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</si>
  <si>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</si>
  <si>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</si>
  <si>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</si>
  <si>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</si>
  <si>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</si>
  <si>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</si>
  <si>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</si>
  <si>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</si>
  <si>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</si>
  <si>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</si>
  <si>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</si>
  <si>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</si>
  <si>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</si>
  <si>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</si>
  <si>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</si>
  <si>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</si>
  <si>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</si>
  <si>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</si>
  <si>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</si>
  <si>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</si>
  <si>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</si>
  <si>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</si>
  <si>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</si>
  <si>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</si>
  <si>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</si>
  <si>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</si>
  <si>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</si>
  <si>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</si>
  <si>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</si>
  <si>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</si>
  <si>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</si>
  <si>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</si>
  <si>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</si>
  <si>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</si>
  <si>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</si>
  <si>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</si>
  <si>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</si>
  <si>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</si>
  <si>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</si>
  <si>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</si>
  <si>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</si>
  <si>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</si>
  <si>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</si>
  <si>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</si>
  <si>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</si>
  <si>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</si>
  <si>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</si>
  <si>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</si>
  <si>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</si>
  <si>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</si>
  <si>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</si>
  <si>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</si>
  <si>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</si>
  <si>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</si>
  <si>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</si>
  <si>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</si>
  <si>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</si>
  <si>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</si>
  <si>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</si>
  <si>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</si>
  <si>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</si>
  <si>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</si>
  <si>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</si>
  <si>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</si>
  <si>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</si>
  <si>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</si>
  <si>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</si>
  <si>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</si>
  <si>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</si>
  <si>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</si>
  <si>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</si>
  <si>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</si>
  <si>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</si>
  <si>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</si>
  <si>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</si>
  <si>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</si>
  <si>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</si>
  <si>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</si>
  <si>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</si>
  <si>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</si>
  <si>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</si>
  <si>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</si>
  <si>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</si>
  <si>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</si>
  <si>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</si>
  <si>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</si>
  <si>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</si>
  <si>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</si>
  <si>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</si>
  <si>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</si>
  <si>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</si>
  <si>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</si>
  <si>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</si>
  <si>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</si>
  <si>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</si>
  <si>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</si>
  <si>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</si>
  <si>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</si>
  <si>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</si>
  <si>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</si>
  <si>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</si>
  <si>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</si>
  <si>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</si>
  <si>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</si>
  <si>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</si>
  <si>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</si>
  <si>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</si>
  <si>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</si>
  <si>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</si>
  <si>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</si>
  <si>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</si>
  <si>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</si>
  <si>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</si>
  <si>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</si>
  <si>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</si>
  <si>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</si>
  <si>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</si>
  <si>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</si>
  <si>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</si>
  <si>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</si>
  <si>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</si>
  <si>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</si>
  <si>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</si>
  <si>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</si>
  <si>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</si>
  <si>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</si>
  <si>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</si>
  <si>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</si>
  <si>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</si>
  <si>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</si>
  <si>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</si>
  <si>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</si>
  <si>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</si>
  <si>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</si>
  <si>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</si>
  <si>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</si>
  <si>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</si>
  <si>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</si>
  <si>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</si>
  <si>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</si>
  <si>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</si>
  <si>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</si>
  <si>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</si>
  <si>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</si>
  <si>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</si>
  <si>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</si>
  <si>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</si>
  <si>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</si>
  <si>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</si>
  <si>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</si>
  <si>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</si>
  <si>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</si>
  <si>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</si>
  <si>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</si>
  <si>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</si>
  <si>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</si>
  <si>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</si>
  <si>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</si>
  <si>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</si>
  <si>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</si>
  <si>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</si>
  <si>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</si>
  <si>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</si>
  <si>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</si>
  <si>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</si>
  <si>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</si>
  <si>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</si>
  <si>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</si>
  <si>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</si>
  <si>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</si>
  <si>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</si>
  <si>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</si>
  <si>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</si>
  <si>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</si>
  <si>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</si>
  <si>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</si>
  <si>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</si>
  <si>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</si>
  <si>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</si>
  <si>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</si>
  <si>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</si>
  <si>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</si>
  <si>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</si>
  <si>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</si>
  <si>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</si>
  <si>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</si>
  <si>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</si>
  <si>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</si>
  <si>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</si>
  <si>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</si>
  <si>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</si>
  <si>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</si>
  <si>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</si>
  <si>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</si>
  <si>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</si>
  <si>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</si>
  <si>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</si>
  <si>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</si>
  <si>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</si>
  <si>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</si>
  <si>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</si>
  <si>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</si>
  <si>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</si>
  <si>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</si>
  <si>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</si>
  <si>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</si>
  <si>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</si>
  <si>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</si>
  <si>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</si>
  <si>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</si>
  <si>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</si>
  <si>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</si>
  <si>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</si>
  <si>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</si>
  <si>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</si>
  <si>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</si>
  <si>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</si>
  <si>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</si>
  <si>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</si>
  <si>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</si>
  <si>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</si>
  <si>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</si>
  <si>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</si>
  <si>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</si>
  <si>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</si>
  <si>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</si>
  <si>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</si>
  <si>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</si>
  <si>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</si>
  <si>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</si>
  <si>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</si>
  <si>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</si>
  <si>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</si>
  <si>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</si>
  <si>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</si>
  <si>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</si>
  <si>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</si>
  <si>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</si>
  <si>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</si>
  <si>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</si>
  <si>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</si>
  <si>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</si>
  <si>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</si>
  <si>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</si>
  <si>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</si>
  <si>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</si>
  <si>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</si>
  <si>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</si>
  <si>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</si>
  <si>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</si>
  <si>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</si>
  <si>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</si>
  <si>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</si>
  <si>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</si>
  <si>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</si>
  <si>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</si>
  <si>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</si>
  <si>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</si>
  <si>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</si>
  <si>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</si>
  <si>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</si>
  <si>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</si>
  <si>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</si>
  <si>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</si>
  <si>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</si>
  <si>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</si>
  <si>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</si>
  <si>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</si>
  <si>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</si>
  <si>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</si>
  <si>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</si>
  <si>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</si>
  <si>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</si>
  <si>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</si>
  <si>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</si>
  <si>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</si>
  <si>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</si>
  <si>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</si>
  <si>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</si>
  <si>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</si>
  <si>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</si>
  <si>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</si>
  <si>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</si>
  <si>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</si>
  <si>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</si>
  <si>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</si>
  <si>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</si>
  <si>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</si>
  <si>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</si>
  <si>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</si>
  <si>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</si>
  <si>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</si>
  <si>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</si>
  <si>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</si>
  <si>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</si>
  <si>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</si>
  <si>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</si>
  <si>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</si>
  <si>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</si>
  <si>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</si>
  <si>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</si>
  <si>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</si>
  <si>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</si>
  <si>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</si>
  <si>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</si>
  <si>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</si>
  <si>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</si>
  <si>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</si>
  <si>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</si>
  <si>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</si>
  <si>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</si>
  <si>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</si>
  <si>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</si>
  <si>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</si>
  <si>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</si>
  <si>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</si>
  <si>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</si>
  <si>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</si>
  <si>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</si>
  <si>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</si>
  <si>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</si>
  <si>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</si>
  <si>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</si>
  <si>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</si>
  <si>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</si>
  <si>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</si>
  <si>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</si>
  <si>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</si>
  <si>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</si>
  <si>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</si>
  <si>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</si>
  <si>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</si>
  <si>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</si>
  <si>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</si>
  <si>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</si>
  <si>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</si>
  <si>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</si>
  <si>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</si>
  <si>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</si>
  <si>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</si>
  <si>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</si>
  <si>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</si>
  <si>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</si>
  <si>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</si>
  <si>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</si>
  <si>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</si>
  <si>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</si>
  <si>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</si>
  <si>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</si>
  <si>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</si>
  <si>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</si>
  <si>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</si>
  <si>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</si>
  <si>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</si>
  <si>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</si>
  <si>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</si>
  <si>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</si>
  <si>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</si>
  <si>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</si>
  <si>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</si>
  <si>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</si>
  <si>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</si>
  <si>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</si>
  <si>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</si>
  <si>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</si>
  <si>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</si>
  <si>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</si>
  <si>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</si>
  <si>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</si>
  <si>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</si>
  <si>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</si>
  <si>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</si>
  <si>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</si>
  <si>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</si>
  <si>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</si>
  <si>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</si>
  <si>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</si>
  <si>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</si>
  <si>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</si>
  <si>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</si>
  <si>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</si>
  <si>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</si>
  <si>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</si>
  <si>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</si>
  <si>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</si>
  <si>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</si>
  <si>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</si>
  <si>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</si>
  <si>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</si>
  <si>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</si>
  <si>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</si>
  <si>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</si>
  <si>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</si>
  <si>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</si>
  <si>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</si>
  <si>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</si>
  <si>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</si>
  <si>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</si>
  <si>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</si>
  <si>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</si>
  <si>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</si>
  <si>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</si>
  <si>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</si>
  <si>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</si>
  <si>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</si>
  <si>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</si>
  <si>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</si>
  <si>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</si>
  <si>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</si>
  <si>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</si>
  <si>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</si>
  <si>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</si>
  <si>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</si>
  <si>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</si>
  <si>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</si>
  <si>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</si>
  <si>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</si>
  <si>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</si>
  <si>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</si>
  <si>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</si>
  <si>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</si>
  <si>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</si>
  <si>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</si>
  <si>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</si>
  <si>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</si>
  <si>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</si>
  <si>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</si>
  <si>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</si>
  <si>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</si>
  <si>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</si>
  <si>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</si>
  <si>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</si>
  <si>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</si>
  <si>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</si>
  <si>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</si>
  <si>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</si>
  <si>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</si>
  <si>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</si>
  <si>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</si>
  <si>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</si>
  <si>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</si>
  <si>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</si>
  <si>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</si>
  <si>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</si>
  <si>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</si>
  <si>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</si>
  <si>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</si>
  <si>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</si>
  <si>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</si>
  <si>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</si>
  <si>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</si>
  <si>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</si>
  <si>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</si>
  <si>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</si>
  <si>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</si>
  <si>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</si>
  <si>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</si>
  <si>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</si>
  <si>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</si>
  <si>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</si>
  <si>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</si>
  <si>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</si>
  <si>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</si>
  <si>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</si>
  <si>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</si>
  <si>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</si>
  <si>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</si>
  <si>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</si>
  <si>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</si>
  <si>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</si>
  <si>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</si>
  <si>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</si>
  <si>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</si>
  <si>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</si>
  <si>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</si>
  <si>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</si>
  <si>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</si>
  <si>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</si>
  <si>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</si>
  <si>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</si>
  <si>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</si>
  <si>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</si>
  <si>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</si>
  <si>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</si>
  <si>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</si>
  <si>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</si>
  <si>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</si>
  <si>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</si>
  <si>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</si>
  <si>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</si>
  <si>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</si>
  <si>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</si>
  <si>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</si>
  <si>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</si>
  <si>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</si>
  <si>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</si>
  <si>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</si>
  <si>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</si>
  <si>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</si>
  <si>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</si>
  <si>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</si>
  <si>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</si>
  <si>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</si>
  <si>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</si>
  <si>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</si>
  <si>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</si>
  <si>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</si>
  <si>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</si>
  <si>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</si>
  <si>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</si>
  <si>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</si>
  <si>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</si>
  <si>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</si>
  <si>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</si>
  <si>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</si>
  <si>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</si>
  <si>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</si>
  <si>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</si>
  <si>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</si>
  <si>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</si>
  <si>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</si>
  <si>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</si>
  <si>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</si>
  <si>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</si>
  <si>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</si>
  <si>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</si>
  <si>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</si>
  <si>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</si>
  <si>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</si>
  <si>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</si>
  <si>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</si>
  <si>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</si>
  <si>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</si>
  <si>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</si>
  <si>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</si>
  <si>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</si>
  <si>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</si>
  <si>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</si>
  <si>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</si>
  <si>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</si>
  <si>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</si>
  <si>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</si>
  <si>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</si>
  <si>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</si>
  <si>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</si>
  <si>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</si>
  <si>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</si>
  <si>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</si>
  <si>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</si>
  <si>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</si>
  <si>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</si>
  <si>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</si>
  <si>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</si>
  <si>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</si>
  <si>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</si>
  <si>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</si>
  <si>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</si>
  <si>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</si>
  <si>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</si>
  <si>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</si>
  <si>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</si>
  <si>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</si>
  <si>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</si>
  <si>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</si>
  <si>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</si>
  <si>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</si>
  <si>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</si>
  <si>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</si>
  <si>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</si>
  <si>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</si>
  <si>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</si>
  <si>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</si>
  <si>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</si>
  <si>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</si>
  <si>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</si>
  <si>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</si>
  <si>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</si>
  <si>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</si>
  <si>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</si>
  <si>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</si>
  <si>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</si>
  <si>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</si>
  <si>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</si>
  <si>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</si>
  <si>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</si>
  <si>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</si>
  <si>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</si>
  <si>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</si>
  <si>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</si>
  <si>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</si>
  <si>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</si>
  <si>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</si>
  <si>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</si>
  <si>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</si>
  <si>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</si>
  <si>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</si>
  <si>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</si>
  <si>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</si>
  <si>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</si>
  <si>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</si>
  <si>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</si>
  <si>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</si>
  <si>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</si>
  <si>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</si>
  <si>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</si>
  <si>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</si>
  <si>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</si>
  <si>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</si>
  <si>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</si>
  <si>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</si>
  <si>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</si>
  <si>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</si>
  <si>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</si>
  <si>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</si>
  <si>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</si>
  <si>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</si>
  <si>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</si>
  <si>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</si>
  <si>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</si>
  <si>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</si>
  <si>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</si>
  <si>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</si>
  <si>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</si>
  <si>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</si>
  <si>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</si>
  <si>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</si>
  <si>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</si>
  <si>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</si>
  <si>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</si>
  <si>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</si>
  <si>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</si>
  <si>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</si>
  <si>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</si>
  <si>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</si>
  <si>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</si>
  <si>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</si>
  <si>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</si>
  <si>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</si>
  <si>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</si>
  <si>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</si>
  <si>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</si>
  <si>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</si>
  <si>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</si>
  <si>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</si>
  <si>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</si>
  <si>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</si>
  <si>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</si>
  <si>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</si>
  <si>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</si>
  <si>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</si>
  <si>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</si>
  <si>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</si>
  <si>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</si>
  <si>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</si>
  <si>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</si>
  <si>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</si>
  <si>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</si>
  <si>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</si>
  <si>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</si>
  <si>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</si>
  <si>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</si>
  <si>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</si>
  <si>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</si>
  <si>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</si>
  <si>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</si>
  <si>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</si>
  <si>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</si>
  <si>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</si>
  <si>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</si>
  <si>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</si>
  <si>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</si>
  <si>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</si>
  <si>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</si>
  <si>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</si>
  <si>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</si>
  <si>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</si>
  <si>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</si>
  <si>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</si>
  <si>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</si>
  <si>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</si>
  <si>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</si>
  <si>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</si>
  <si>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</si>
  <si>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</si>
  <si>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</si>
  <si>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</si>
  <si>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</si>
  <si>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</si>
  <si>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</si>
  <si>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</si>
  <si>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</si>
  <si>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</si>
  <si>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</si>
  <si>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</si>
  <si>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</si>
  <si>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</si>
  <si>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</si>
  <si>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</si>
  <si>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</si>
  <si>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</si>
  <si>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</si>
  <si>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</si>
  <si>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</si>
  <si>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</si>
  <si>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</si>
  <si>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</si>
  <si>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</si>
  <si>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</si>
  <si>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</si>
  <si>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</si>
  <si>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</si>
  <si>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</si>
  <si>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</si>
  <si>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</si>
  <si>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</si>
  <si>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</si>
  <si>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</si>
  <si>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</si>
  <si>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</si>
  <si>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</si>
  <si>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</si>
  <si>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</si>
  <si>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</si>
  <si>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</si>
  <si>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</si>
  <si>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</si>
  <si>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</si>
  <si>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</si>
  <si>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</si>
  <si>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</si>
  <si>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</si>
  <si>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</si>
  <si>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</si>
  <si>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</si>
  <si>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</si>
  <si>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</si>
  <si>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</si>
  <si>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</si>
  <si>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</si>
  <si>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</si>
  <si>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</si>
  <si>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</si>
  <si>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</si>
  <si>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</si>
  <si>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</si>
  <si>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</si>
  <si>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</si>
  <si>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</si>
  <si>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</si>
  <si>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</si>
  <si>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</si>
  <si>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</si>
  <si>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</si>
  <si>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</si>
  <si>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</si>
  <si>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</si>
  <si>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</si>
  <si>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</si>
  <si>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</si>
  <si>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</si>
  <si>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</si>
  <si>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</si>
  <si>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</si>
  <si>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</si>
  <si>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</si>
  <si>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</si>
  <si>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</si>
  <si>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</si>
  <si>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</si>
  <si>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</si>
  <si>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</si>
  <si>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</si>
  <si>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</si>
  <si>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</si>
  <si>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</si>
  <si>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</si>
  <si>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</si>
  <si>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</si>
  <si>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</si>
  <si>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</si>
  <si>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</si>
  <si>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</si>
  <si>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</si>
  <si>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</si>
  <si>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</si>
  <si>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</si>
  <si>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</si>
  <si>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</si>
  <si>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</si>
  <si>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</si>
  <si>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</si>
  <si>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</si>
  <si>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</si>
  <si>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</si>
  <si>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</si>
  <si>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</si>
  <si>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</si>
  <si>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</si>
  <si>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</si>
  <si>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</si>
  <si>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</si>
  <si>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</si>
  <si>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</si>
  <si>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</si>
  <si>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</si>
  <si>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</si>
  <si>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</si>
  <si>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</si>
  <si>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</si>
  <si>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</si>
  <si>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</si>
  <si>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</si>
  <si>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</si>
  <si>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</si>
  <si>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</si>
  <si>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</si>
  <si>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</si>
  <si>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</si>
  <si>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</si>
  <si>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</si>
  <si>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</si>
  <si>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</si>
  <si>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</si>
  <si>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</si>
  <si>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</si>
  <si>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</si>
  <si>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</si>
  <si>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</si>
  <si>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</si>
  <si>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</si>
  <si>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</si>
  <si>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</si>
  <si>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</si>
  <si>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</si>
  <si>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</si>
  <si>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</si>
  <si>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</si>
  <si>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</si>
  <si>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</si>
  <si>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</si>
  <si>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</si>
  <si>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</si>
  <si>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</si>
  <si>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</si>
  <si>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</si>
  <si>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</si>
  <si>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</si>
  <si>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</si>
  <si>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</si>
  <si>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</si>
  <si>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</si>
  <si>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</si>
  <si>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</si>
  <si>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</si>
  <si>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</si>
  <si>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</si>
  <si>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</si>
  <si>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</si>
  <si>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</si>
  <si>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</si>
  <si>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</si>
  <si>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</si>
  <si>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</si>
  <si>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</si>
  <si>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</si>
  <si>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</si>
  <si>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</si>
  <si>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</si>
  <si>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</si>
  <si>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</si>
  <si>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</si>
  <si>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</si>
  <si>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</si>
  <si>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</si>
  <si>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</si>
  <si>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</si>
  <si>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</si>
  <si>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</si>
  <si>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</si>
  <si>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</si>
  <si>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</si>
  <si>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</si>
  <si>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</si>
  <si>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</si>
  <si>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</si>
  <si>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</si>
  <si>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</si>
  <si>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</si>
  <si>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</si>
  <si>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</si>
  <si>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</si>
  <si>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</si>
  <si>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</si>
  <si>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</si>
  <si>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</si>
  <si>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</si>
  <si>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</si>
  <si>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</si>
  <si>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</si>
  <si>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</si>
  <si>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</si>
  <si>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</si>
  <si>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</si>
  <si>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</si>
  <si>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</si>
  <si>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</si>
  <si>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</si>
  <si>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</si>
  <si>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</si>
  <si>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</si>
  <si>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</si>
  <si>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</si>
  <si>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</si>
  <si>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</si>
  <si>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</si>
  <si>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</si>
  <si>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</si>
  <si>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</si>
  <si>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</si>
  <si>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</si>
  <si>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</si>
  <si>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</si>
  <si>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</si>
  <si>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</si>
  <si>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</si>
  <si>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</si>
  <si>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</si>
  <si>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</si>
  <si>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</si>
  <si>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</si>
  <si>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</si>
  <si>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</si>
  <si>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</si>
  <si>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</si>
  <si>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</si>
  <si>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</si>
  <si>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</si>
  <si>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</si>
  <si>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</si>
  <si>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</si>
  <si>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</si>
  <si>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</si>
  <si>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</si>
  <si>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</si>
  <si>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</si>
  <si>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</si>
  <si>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</si>
  <si>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</si>
  <si>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</si>
  <si>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</si>
  <si>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</si>
  <si>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</si>
  <si>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</si>
  <si>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</si>
  <si>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</si>
  <si>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</si>
  <si>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</si>
  <si>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</si>
  <si>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</si>
  <si>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</si>
  <si>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</si>
  <si>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</si>
  <si>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</si>
  <si>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</si>
  <si>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</si>
  <si>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</si>
  <si>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</si>
  <si>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</si>
  <si>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</si>
  <si>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</si>
  <si>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</si>
  <si>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</si>
  <si>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</si>
  <si>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</si>
  <si>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</si>
  <si>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</si>
  <si>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</si>
  <si>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</si>
  <si>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</si>
  <si>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</si>
  <si>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</si>
  <si>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</si>
  <si>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</si>
  <si>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</si>
  <si>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</si>
  <si>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</si>
  <si>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</si>
  <si>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</si>
  <si>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</si>
  <si>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</si>
  <si>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</si>
  <si>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</si>
  <si>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</si>
  <si>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</si>
  <si>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</si>
  <si>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</si>
  <si>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</si>
  <si>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</si>
  <si>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</si>
  <si>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</si>
  <si>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</si>
  <si>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</si>
  <si>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</si>
  <si>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</si>
  <si>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</si>
  <si>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</si>
  <si>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</si>
  <si>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</si>
  <si>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</si>
  <si>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</si>
  <si>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</si>
  <si>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</si>
  <si>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</si>
  <si>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</si>
  <si>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</si>
  <si>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</si>
  <si>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</si>
  <si>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</si>
  <si>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</si>
  <si>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</si>
  <si>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</si>
  <si>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</si>
  <si>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</si>
  <si>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</si>
  <si>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</si>
  <si>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</si>
  <si>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</si>
  <si>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</si>
  <si>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</si>
  <si>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</si>
  <si>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</si>
  <si>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</si>
  <si>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</si>
  <si>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</si>
  <si>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</si>
  <si>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</si>
  <si>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</si>
  <si>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</si>
  <si>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</si>
  <si>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</si>
  <si>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</si>
  <si>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</si>
  <si>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</si>
  <si>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</si>
  <si>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</si>
  <si>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</si>
  <si>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</si>
  <si>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</si>
  <si>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</si>
  <si>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</si>
  <si>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</si>
  <si>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</si>
  <si>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</si>
  <si>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</si>
  <si>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</si>
  <si>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</si>
  <si>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</si>
  <si>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</si>
  <si>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</si>
  <si>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</si>
  <si>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</si>
  <si>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</si>
  <si>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</si>
  <si>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</si>
  <si>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</si>
  <si>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</si>
  <si>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</si>
  <si>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</si>
  <si>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</si>
  <si>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</si>
  <si>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</si>
  <si>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</si>
  <si>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</si>
  <si>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</si>
  <si>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</si>
  <si>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</si>
  <si>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</si>
  <si>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</si>
  <si>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</si>
  <si>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</si>
  <si>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</si>
  <si>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</si>
  <si>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</si>
  <si>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</si>
  <si>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</si>
  <si>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</si>
  <si>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</si>
  <si>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</si>
  <si>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</si>
  <si>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</si>
  <si>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</si>
  <si>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</si>
  <si>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</si>
  <si>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</si>
  <si>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</si>
  <si>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</si>
  <si>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</si>
  <si>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</si>
  <si>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</si>
  <si>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</si>
  <si>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</si>
  <si>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</si>
  <si>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</si>
  <si>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</si>
  <si>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</si>
  <si>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</si>
  <si>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</si>
  <si>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</si>
  <si>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</si>
  <si>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</si>
  <si>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</si>
  <si>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</si>
  <si>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</si>
  <si>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</si>
  <si>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</si>
  <si>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</si>
  <si>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</si>
  <si>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</si>
  <si>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</si>
  <si>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</si>
  <si>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</si>
  <si>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</si>
  <si>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</si>
  <si>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</si>
  <si>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</si>
  <si>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</si>
  <si>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</si>
  <si>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</si>
  <si>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</si>
  <si>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</si>
  <si>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</si>
  <si>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</si>
  <si>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</si>
  <si>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</si>
  <si>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</si>
  <si>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</si>
  <si>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</si>
  <si>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</si>
  <si>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</si>
  <si>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</si>
  <si>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</si>
  <si>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</si>
  <si>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</si>
  <si>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</si>
  <si>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</si>
  <si>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</si>
  <si>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</si>
  <si>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</si>
  <si>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</si>
  <si>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</si>
  <si>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</si>
  <si>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</si>
  <si>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</si>
  <si>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</si>
  <si>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</si>
  <si>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</si>
  <si>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</si>
  <si>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</si>
  <si>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</si>
  <si>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</si>
  <si>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</si>
  <si>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</si>
  <si>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</si>
  <si>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</si>
  <si>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</si>
  <si>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</si>
  <si>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</si>
  <si>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</si>
  <si>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</si>
  <si>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</si>
  <si>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</si>
  <si>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</si>
  <si>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</si>
  <si>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</si>
  <si>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</si>
  <si>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</si>
  <si>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</si>
  <si>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</si>
  <si>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</si>
  <si>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</si>
  <si>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</si>
  <si>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</si>
  <si>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</si>
  <si>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</si>
  <si>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</si>
  <si>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</si>
  <si>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</si>
  <si>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</si>
  <si>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</si>
  <si>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</si>
  <si>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</si>
  <si>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</si>
  <si>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</si>
  <si>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</si>
  <si>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</si>
  <si>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</si>
  <si>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</si>
  <si>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</si>
  <si>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</si>
  <si>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</si>
  <si>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</si>
  <si>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</si>
  <si>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</si>
  <si>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</si>
  <si>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</si>
  <si>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</si>
  <si>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</si>
  <si>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</si>
  <si>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</si>
  <si>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</si>
  <si>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</si>
  <si>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</si>
  <si>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</si>
  <si>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</si>
  <si>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</si>
  <si>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</si>
  <si>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</si>
  <si>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</si>
  <si>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</si>
  <si>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</si>
  <si>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</si>
  <si>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</si>
  <si>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</si>
  <si>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</si>
  <si>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</si>
  <si>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</si>
  <si>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</si>
  <si>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</si>
  <si>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</si>
  <si>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</si>
  <si>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</si>
  <si>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</si>
  <si>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</si>
  <si>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</si>
  <si>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</si>
  <si>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</si>
  <si>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</si>
  <si>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</si>
  <si>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</si>
  <si>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</si>
  <si>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</si>
  <si>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</si>
  <si>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</si>
  <si>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</si>
  <si>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</si>
  <si>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</si>
  <si>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</si>
  <si>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</si>
  <si>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</si>
  <si>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</si>
  <si>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</si>
  <si>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</si>
  <si>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</si>
  <si>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</si>
  <si>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</si>
  <si>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</si>
  <si>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</si>
  <si>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</si>
  <si>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</si>
  <si>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</si>
  <si>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</si>
  <si>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</si>
  <si>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</si>
  <si>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</si>
  <si>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</si>
  <si>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</si>
  <si>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</si>
  <si>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</si>
  <si>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</si>
  <si>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</si>
  <si>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</si>
  <si>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</si>
  <si>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</si>
  <si>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</si>
  <si>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</si>
  <si>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</si>
  <si>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</si>
  <si>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</si>
  <si>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</si>
  <si>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</si>
  <si>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</si>
  <si>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</si>
  <si>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</si>
  <si>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</si>
  <si>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</si>
  <si>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</si>
  <si>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</si>
  <si>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</si>
  <si>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</si>
  <si>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</si>
  <si>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</si>
  <si>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</si>
  <si>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</si>
  <si>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</si>
  <si>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</si>
  <si>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</si>
  <si>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</si>
  <si>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</si>
  <si>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</si>
  <si>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</si>
  <si>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</si>
  <si>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</si>
  <si>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</si>
  <si>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</si>
  <si>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</si>
  <si>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</si>
  <si>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</si>
  <si>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</si>
  <si>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</si>
  <si>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</si>
  <si>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</si>
  <si>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</si>
  <si>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</si>
  <si>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</si>
  <si>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</si>
  <si>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</si>
  <si>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</si>
  <si>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</si>
  <si>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</si>
  <si>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</si>
  <si>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</si>
  <si>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</si>
  <si>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</si>
  <si>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</si>
  <si>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</si>
  <si>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</si>
  <si>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</si>
  <si>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</si>
  <si>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</si>
  <si>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</si>
  <si>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</si>
  <si>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</si>
  <si>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</si>
  <si>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</si>
  <si>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</si>
  <si>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</si>
  <si>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</si>
  <si>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</si>
  <si>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</si>
  <si>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</si>
  <si>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</si>
  <si>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</si>
  <si>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</si>
  <si>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</si>
  <si>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</si>
  <si>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</si>
  <si>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</si>
  <si>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</si>
  <si>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</si>
  <si>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</si>
  <si>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</si>
  <si>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</si>
  <si>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</si>
  <si>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</si>
  <si>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</si>
  <si>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</si>
  <si>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</si>
  <si>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</si>
  <si>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</si>
  <si>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</si>
  <si>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</si>
  <si>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</si>
  <si>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</si>
  <si>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</si>
  <si>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</si>
  <si>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</si>
  <si>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</si>
  <si>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</si>
  <si>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</si>
  <si>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</si>
  <si>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</si>
  <si>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</si>
  <si>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</si>
  <si>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</si>
  <si>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</si>
  <si>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</si>
  <si>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</si>
  <si>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</si>
  <si>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</si>
  <si>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</si>
  <si>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</si>
  <si>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</si>
  <si>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</si>
  <si>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</si>
  <si>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</si>
  <si>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</si>
  <si>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</si>
  <si>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</si>
  <si>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</si>
  <si>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</si>
  <si>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</si>
  <si>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</si>
  <si>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</si>
  <si>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</si>
  <si>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</si>
  <si>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</si>
  <si>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</si>
  <si>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</si>
  <si>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</si>
  <si>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</si>
  <si>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</si>
  <si>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</si>
  <si>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</si>
  <si>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</si>
  <si>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</si>
  <si>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</si>
  <si>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</si>
  <si>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</si>
  <si>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</si>
  <si>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</si>
  <si>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</si>
  <si>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</si>
  <si>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</si>
  <si>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</si>
  <si>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</si>
  <si>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</si>
  <si>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</si>
  <si>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</si>
  <si>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</si>
  <si>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</si>
  <si>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</si>
  <si>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</si>
  <si>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</si>
  <si>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</si>
  <si>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</si>
  <si>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</si>
  <si>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</si>
  <si>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</si>
  <si>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</si>
  <si>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</si>
  <si>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</si>
  <si>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</si>
  <si>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</si>
  <si>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</si>
  <si>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</si>
  <si>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</si>
  <si>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</si>
  <si>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</si>
  <si>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</si>
  <si>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</si>
  <si>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</si>
  <si>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</si>
  <si>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</si>
  <si>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</si>
  <si>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</si>
  <si>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</si>
  <si>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</si>
  <si>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</si>
  <si>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</si>
  <si>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</si>
  <si>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</si>
  <si>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</si>
  <si>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</si>
  <si>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</si>
  <si>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</si>
  <si>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</si>
  <si>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</si>
  <si>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</si>
  <si>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</si>
  <si>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</si>
  <si>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</si>
  <si>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</si>
  <si>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</si>
  <si>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</si>
  <si>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</si>
  <si>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</si>
  <si>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</si>
  <si>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</si>
  <si>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</si>
  <si>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</si>
  <si>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</si>
  <si>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</si>
  <si>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</si>
  <si>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</si>
  <si>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</si>
  <si>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</si>
  <si>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</si>
  <si>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</si>
  <si>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</si>
  <si>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</si>
  <si>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</si>
  <si>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</si>
  <si>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</si>
  <si>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</si>
  <si>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</si>
  <si>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</si>
  <si>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</si>
  <si>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</si>
  <si>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</si>
  <si>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</si>
  <si>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</si>
  <si>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</si>
  <si>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</si>
  <si>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</si>
  <si>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</si>
  <si>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</si>
  <si>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</si>
  <si>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</si>
  <si>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</si>
  <si>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</si>
  <si>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</si>
  <si>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</si>
  <si>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</si>
  <si>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</si>
  <si>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</si>
  <si>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</si>
  <si>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</si>
  <si>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</si>
  <si>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</si>
  <si>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</si>
  <si>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</si>
  <si>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</si>
  <si>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</si>
  <si>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</si>
  <si>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</si>
  <si>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</si>
  <si>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</si>
  <si>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</si>
  <si>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</si>
  <si>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</si>
  <si>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</si>
  <si>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</si>
  <si>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</si>
  <si>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</si>
  <si>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</si>
  <si>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</si>
  <si>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</si>
  <si>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</si>
  <si>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</si>
  <si>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</si>
  <si>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</si>
  <si>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</si>
  <si>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</si>
  <si>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</si>
  <si>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</si>
  <si>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</si>
  <si>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</si>
  <si>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</si>
  <si>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</si>
  <si>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</si>
  <si>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</si>
  <si>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</si>
  <si>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</si>
  <si>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</si>
  <si>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</si>
  <si>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</si>
  <si>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</si>
  <si>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</si>
  <si>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</si>
  <si>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</si>
  <si>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</si>
  <si>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</si>
  <si>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</si>
  <si>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</si>
  <si>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</si>
  <si>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</si>
  <si>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</si>
  <si>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</si>
  <si>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</si>
  <si>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</si>
  <si>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</si>
  <si>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</si>
  <si>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</si>
  <si>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</si>
  <si>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</si>
  <si>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</si>
  <si>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</si>
  <si>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</si>
  <si>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</si>
  <si>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</si>
  <si>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</si>
  <si>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</si>
  <si>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</si>
  <si>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</si>
  <si>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</si>
  <si>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</si>
  <si>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</si>
  <si>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</si>
  <si>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</si>
  <si>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</si>
  <si>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</si>
  <si>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</si>
  <si>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</si>
  <si>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</si>
  <si>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</si>
  <si>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</si>
  <si>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</si>
  <si>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</si>
  <si>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</si>
  <si>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</si>
  <si>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</si>
  <si>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</si>
  <si>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</si>
  <si>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</si>
  <si>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</si>
  <si>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</si>
  <si>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</si>
  <si>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</si>
  <si>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</si>
  <si>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</si>
  <si>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</si>
  <si>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</si>
  <si>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</si>
  <si>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</si>
  <si>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</si>
  <si>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</si>
  <si>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</si>
  <si>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</si>
  <si>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</si>
  <si>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</si>
  <si>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</si>
  <si>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</si>
  <si>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</si>
  <si>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</si>
  <si>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</si>
  <si>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</si>
  <si>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</si>
  <si>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</si>
  <si>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</si>
  <si>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</si>
  <si>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</si>
  <si>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</si>
  <si>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</si>
  <si>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</si>
  <si>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</si>
  <si>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</si>
  <si>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</si>
  <si>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</si>
  <si>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</si>
  <si>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</si>
  <si>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</si>
  <si>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</si>
  <si>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</si>
  <si>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</si>
  <si>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</si>
  <si>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</si>
  <si>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</si>
  <si>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</si>
  <si>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</si>
  <si>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</si>
  <si>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</si>
  <si>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</si>
  <si>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</si>
  <si>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</si>
  <si>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</si>
  <si>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</si>
  <si>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</si>
  <si>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</si>
  <si>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</si>
  <si>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</si>
  <si>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</si>
  <si>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</si>
  <si>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</si>
  <si>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</si>
  <si>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</si>
  <si>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</si>
  <si>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</si>
  <si>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</si>
  <si>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</si>
  <si>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</si>
  <si>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</si>
  <si>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</si>
  <si>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</si>
  <si>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</si>
  <si>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</si>
  <si>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</si>
  <si>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</si>
  <si>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</si>
  <si>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</si>
  <si>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</si>
  <si>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</si>
  <si>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</si>
  <si>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</si>
  <si>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</si>
  <si>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</si>
  <si>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</si>
  <si>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</si>
  <si>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</si>
  <si>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</si>
  <si>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</si>
  <si>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</si>
  <si>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</si>
  <si>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</si>
  <si>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</si>
  <si>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</si>
  <si>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</si>
  <si>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</si>
  <si>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</si>
  <si>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</si>
  <si>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</si>
  <si>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</si>
  <si>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</si>
  <si>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</si>
  <si>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</si>
  <si>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</si>
  <si>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</si>
  <si>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</si>
  <si>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</si>
  <si>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</si>
  <si>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</si>
  <si>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</si>
  <si>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</si>
  <si>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</si>
  <si>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</si>
  <si>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</si>
  <si>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</si>
  <si>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</si>
  <si>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</si>
  <si>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</si>
  <si>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</si>
  <si>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</si>
  <si>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</si>
  <si>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</si>
  <si>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</si>
  <si>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</si>
  <si>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</si>
  <si>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</si>
  <si>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</si>
  <si>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</si>
  <si>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</si>
  <si>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</si>
  <si>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</si>
  <si>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</si>
  <si>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</si>
  <si>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</si>
  <si>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</si>
  <si>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</si>
  <si>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</si>
  <si>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</si>
  <si>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</si>
  <si>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</si>
  <si>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</si>
  <si>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</si>
  <si>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</si>
  <si>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</si>
  <si>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</si>
  <si>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</si>
  <si>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</si>
  <si>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</si>
  <si>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</si>
  <si>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</si>
  <si>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</si>
  <si>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</si>
  <si>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</si>
  <si>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</si>
  <si>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</si>
  <si>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</si>
  <si>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</si>
  <si>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</si>
  <si>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</si>
  <si>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</si>
  <si>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</si>
  <si>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</si>
  <si>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</si>
  <si>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</si>
  <si>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</si>
  <si>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</si>
  <si>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</si>
  <si>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</si>
  <si>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</si>
  <si>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</si>
  <si>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</si>
  <si>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</si>
  <si>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</si>
  <si>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</si>
  <si>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</si>
  <si>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</si>
  <si>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</si>
  <si>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</si>
  <si>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</si>
  <si>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</si>
  <si>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</si>
  <si>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</si>
  <si>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</si>
  <si>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</si>
  <si>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</si>
  <si>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</si>
  <si>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</si>
  <si>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</si>
  <si>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</si>
  <si>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</si>
  <si>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</si>
  <si>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</si>
  <si>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</si>
  <si>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</si>
  <si>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</si>
  <si>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</si>
  <si>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</si>
  <si>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</si>
  <si>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</si>
  <si>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</si>
  <si>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</si>
  <si>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</si>
  <si>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</si>
  <si>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</si>
  <si>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</si>
  <si>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</si>
  <si>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</si>
  <si>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</si>
  <si>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</si>
  <si>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</si>
  <si>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</si>
  <si>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</si>
  <si>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</si>
  <si>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</si>
  <si>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</si>
  <si>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</si>
  <si>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</si>
  <si>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</si>
  <si>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</si>
  <si>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</si>
  <si>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</si>
  <si>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</si>
  <si>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</si>
  <si>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</si>
  <si>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</si>
  <si>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</si>
  <si>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</si>
  <si>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</si>
  <si>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</si>
  <si>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</si>
  <si>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</si>
  <si>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</si>
  <si>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</si>
  <si>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</si>
  <si>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</si>
  <si>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</si>
  <si>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</si>
  <si>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</si>
  <si>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</si>
  <si>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</si>
  <si>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</si>
  <si>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</si>
  <si>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</si>
  <si>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</si>
  <si>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</si>
  <si>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</si>
  <si>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</si>
  <si>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</si>
  <si>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</si>
  <si>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</si>
  <si>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</si>
  <si>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</si>
  <si>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</si>
  <si>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</si>
  <si>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</si>
  <si>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</si>
  <si>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</si>
  <si>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</si>
  <si>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</si>
  <si>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</si>
  <si>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</si>
  <si>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</si>
  <si>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</si>
  <si>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</si>
  <si>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</si>
  <si>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</si>
  <si>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</si>
  <si>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</si>
  <si>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</si>
  <si>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</si>
  <si>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</si>
  <si>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</si>
  <si>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</si>
  <si>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</si>
  <si>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</si>
  <si>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</si>
  <si>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</si>
  <si>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</si>
  <si>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</si>
  <si>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</si>
  <si>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</si>
  <si>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</si>
  <si>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</si>
  <si>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</si>
  <si>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</si>
  <si>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</si>
  <si>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</si>
  <si>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</si>
  <si>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</si>
  <si>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</si>
  <si>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</si>
  <si>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</si>
  <si>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</si>
  <si>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</si>
  <si>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</si>
  <si>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</si>
  <si>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</si>
  <si>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</si>
  <si>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</si>
  <si>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</si>
  <si>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</si>
  <si>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</si>
  <si>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</si>
  <si>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</si>
  <si>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</si>
  <si>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</si>
  <si>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</si>
  <si>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</si>
  <si>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</si>
  <si>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</si>
  <si>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</si>
  <si>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</si>
  <si>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</si>
  <si>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</si>
  <si>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</si>
  <si>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</si>
  <si>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</si>
  <si>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</si>
  <si>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</si>
  <si>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</si>
  <si>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</si>
  <si>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</si>
  <si>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</si>
  <si>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</si>
  <si>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</si>
  <si>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</si>
  <si>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</si>
  <si>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</si>
  <si>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</si>
  <si>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</si>
  <si>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</si>
  <si>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</si>
  <si>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</si>
  <si>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</si>
  <si>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</si>
  <si>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</si>
  <si>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</si>
  <si>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</si>
  <si>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</si>
  <si>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</si>
  <si>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</si>
  <si>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</si>
  <si>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</si>
  <si>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</si>
  <si>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</si>
  <si>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</si>
  <si>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</si>
  <si>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</si>
  <si>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</si>
  <si>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</si>
  <si>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</si>
  <si>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</si>
  <si>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</si>
  <si>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</si>
  <si>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</si>
  <si>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</si>
  <si>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</si>
  <si>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</si>
  <si>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</si>
  <si>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</si>
  <si>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</si>
  <si>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</si>
  <si>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</si>
  <si>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</si>
  <si>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</si>
  <si>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</si>
  <si>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</si>
  <si>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</si>
  <si>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</si>
  <si>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</si>
  <si>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</si>
  <si>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</si>
  <si>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</si>
  <si>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</si>
  <si>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</si>
  <si>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</si>
  <si>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</si>
  <si>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</si>
  <si>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</si>
  <si>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</si>
  <si>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</si>
  <si>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</si>
  <si>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</si>
  <si>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</si>
  <si>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</si>
  <si>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</si>
  <si>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</si>
  <si>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</si>
  <si>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</si>
  <si>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</si>
  <si>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</si>
  <si>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</si>
  <si>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</si>
  <si>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</si>
  <si>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</si>
  <si>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</si>
  <si>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</si>
  <si>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</si>
  <si>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</si>
  <si>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</si>
  <si>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</si>
  <si>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</si>
  <si>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</si>
  <si>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</si>
  <si>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</si>
  <si>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</si>
  <si>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</si>
  <si>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</si>
  <si>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</si>
  <si>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</si>
  <si>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</si>
  <si>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</si>
  <si>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</si>
  <si>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</si>
  <si>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</si>
  <si>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</si>
  <si>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</si>
  <si>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</si>
  <si>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</si>
  <si>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</si>
  <si>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</si>
  <si>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</si>
  <si>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</si>
  <si>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</si>
  <si>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</si>
  <si>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</si>
  <si>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</si>
  <si>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</si>
  <si>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</si>
  <si>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</si>
  <si>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</si>
  <si>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</si>
  <si>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</si>
  <si>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</si>
  <si>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</si>
  <si>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</si>
  <si>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</si>
  <si>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</si>
  <si>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</si>
  <si>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</si>
  <si>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</si>
  <si>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</si>
  <si>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</si>
  <si>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</si>
  <si>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</si>
  <si>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</si>
  <si>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</si>
  <si>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</si>
  <si>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</si>
  <si>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</si>
  <si>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</si>
  <si>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</si>
  <si>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</si>
  <si>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</si>
  <si>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</si>
  <si>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</si>
  <si>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</si>
  <si>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</si>
  <si>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</si>
  <si>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</si>
  <si>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</si>
  <si>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</si>
  <si>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</si>
  <si>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</si>
  <si>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</si>
  <si>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</si>
  <si>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</si>
  <si>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</si>
  <si>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</si>
  <si>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</si>
  <si>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</si>
  <si>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</si>
  <si>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</si>
  <si>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</si>
  <si>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</si>
  <si>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</si>
  <si>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</si>
  <si>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</si>
  <si>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</si>
  <si>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</si>
  <si>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</si>
  <si>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</si>
  <si>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</si>
  <si>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</si>
  <si>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</si>
  <si>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</si>
  <si>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</si>
  <si>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</si>
  <si>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</si>
  <si>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</si>
  <si>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</si>
  <si>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</si>
  <si>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</si>
  <si>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</si>
  <si>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</si>
  <si>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</si>
  <si>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</si>
  <si>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</si>
  <si>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</si>
  <si>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</si>
  <si>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</si>
  <si>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</si>
  <si>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</si>
  <si>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</si>
  <si>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</si>
  <si>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</si>
  <si>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</si>
  <si>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</si>
  <si>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</si>
  <si>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</si>
  <si>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</si>
  <si>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</si>
  <si>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</si>
  <si>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</si>
  <si>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</si>
  <si>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</si>
  <si>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</si>
  <si>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</si>
  <si>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</si>
  <si>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</si>
  <si>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</si>
  <si>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</si>
  <si>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</si>
  <si>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</si>
  <si>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</si>
  <si>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</si>
  <si>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</si>
  <si>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</si>
  <si>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</si>
  <si>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</si>
  <si>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</si>
  <si>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</si>
  <si>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</si>
  <si>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</si>
  <si>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</si>
  <si>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</si>
  <si>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</si>
  <si>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</si>
  <si>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</si>
  <si>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</si>
  <si>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</si>
  <si>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</si>
  <si>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</si>
  <si>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</si>
  <si>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</si>
  <si>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</si>
  <si>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</si>
  <si>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</si>
  <si>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</si>
  <si>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</si>
  <si>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</si>
  <si>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</si>
  <si>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</si>
  <si>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</si>
  <si>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</si>
  <si>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</si>
  <si>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</si>
  <si>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</si>
  <si>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</si>
  <si>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</si>
  <si>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</si>
  <si>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</si>
  <si>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</si>
  <si>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</si>
  <si>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</si>
  <si>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</si>
  <si>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</si>
  <si>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</si>
  <si>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</si>
  <si>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</si>
  <si>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</si>
  <si>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</si>
  <si>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</si>
  <si>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</si>
  <si>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</si>
  <si>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</si>
  <si>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</si>
  <si>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</si>
  <si>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</si>
  <si>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</si>
  <si>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</si>
  <si>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</si>
  <si>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</si>
  <si>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</si>
  <si>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</si>
  <si>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</si>
  <si>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</si>
  <si>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</si>
  <si>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</si>
  <si>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</si>
  <si>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</si>
  <si>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</si>
  <si>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</si>
  <si>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</si>
  <si>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</si>
  <si>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</si>
  <si>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</si>
  <si>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</si>
  <si>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</si>
  <si>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</si>
  <si>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</si>
  <si>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</si>
  <si>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</si>
  <si>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</si>
  <si>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</si>
  <si>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</si>
  <si>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</si>
  <si>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</si>
  <si>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</si>
  <si>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</si>
  <si>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</si>
  <si>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</si>
  <si>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</si>
  <si>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</si>
  <si>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</si>
  <si>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</si>
  <si>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</si>
  <si>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</si>
  <si>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</si>
  <si>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</si>
  <si>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</si>
  <si>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</si>
  <si>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</si>
  <si>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</si>
  <si>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</si>
  <si>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</si>
  <si>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</si>
  <si>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</si>
  <si>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</si>
  <si>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</si>
  <si>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</si>
  <si>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</si>
  <si>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</si>
  <si>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</si>
  <si>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</si>
  <si>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</si>
  <si>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</si>
  <si>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</si>
  <si>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</si>
  <si>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</si>
  <si>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</si>
  <si>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</si>
  <si>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</si>
  <si>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</si>
  <si>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</si>
  <si>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</si>
  <si>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</si>
  <si>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</si>
  <si>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</si>
  <si>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</si>
  <si>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</si>
  <si>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</si>
  <si>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</si>
  <si>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</si>
  <si>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</si>
  <si>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</si>
  <si>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</si>
  <si>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</si>
  <si>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</si>
  <si>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</si>
  <si>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</si>
  <si>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</si>
  <si>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</si>
  <si>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</si>
  <si>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</si>
  <si>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</si>
  <si>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</si>
  <si>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</si>
  <si>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</si>
  <si>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</si>
  <si>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</si>
  <si>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</si>
  <si>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</si>
  <si>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</si>
  <si>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</si>
  <si>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</si>
  <si>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</si>
  <si>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</si>
  <si>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</si>
  <si>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</si>
  <si>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</si>
  <si>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</si>
  <si>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</si>
  <si>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</si>
  <si>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</si>
  <si>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</si>
  <si>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</si>
  <si>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</si>
  <si>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</si>
  <si>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</si>
  <si>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</si>
  <si>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</si>
  <si>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</si>
  <si>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</si>
  <si>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</si>
  <si>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</si>
  <si>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</si>
  <si>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</si>
  <si>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</si>
  <si>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</si>
  <si>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</si>
  <si>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</si>
  <si>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</si>
  <si>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</si>
  <si>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</si>
  <si>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</si>
  <si>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</si>
  <si>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</si>
  <si>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</si>
  <si>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</si>
  <si>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</si>
  <si>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</si>
  <si>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</si>
  <si>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</si>
  <si>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</si>
  <si>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</si>
  <si>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</si>
  <si>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</si>
  <si>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</si>
  <si>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</si>
  <si>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</si>
  <si>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</si>
  <si>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</si>
  <si>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</si>
  <si>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</si>
  <si>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</si>
  <si>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</si>
  <si>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</si>
  <si>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</si>
  <si>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</si>
  <si>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</si>
  <si>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</si>
  <si>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</si>
  <si>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</si>
  <si>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</si>
  <si>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</si>
  <si>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</si>
  <si>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</si>
  <si>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</si>
  <si>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</si>
  <si>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</si>
  <si>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</si>
  <si>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</si>
  <si>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</si>
  <si>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</si>
  <si>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</si>
  <si>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</si>
  <si>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</si>
  <si>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</si>
  <si>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</si>
  <si>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</si>
  <si>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</si>
  <si>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</si>
  <si>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</si>
  <si>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</si>
  <si>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</si>
  <si>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</si>
  <si>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</si>
  <si>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</si>
  <si>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</si>
  <si>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</si>
  <si>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</si>
  <si>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</si>
  <si>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</si>
  <si>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</si>
  <si>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</si>
  <si>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</si>
  <si>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</si>
  <si>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</si>
  <si>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</si>
  <si>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</si>
  <si>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</si>
  <si>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</si>
  <si>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</si>
  <si>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</si>
  <si>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</si>
  <si>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</si>
  <si>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</si>
  <si>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</si>
  <si>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</si>
  <si>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</si>
  <si>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</si>
  <si>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</si>
  <si>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</si>
  <si>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</si>
  <si>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</si>
  <si>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</si>
  <si>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</si>
  <si>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</si>
  <si>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</si>
  <si>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</si>
  <si>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</si>
  <si>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</si>
  <si>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</si>
  <si>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</si>
  <si>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</si>
  <si>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</si>
  <si>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</si>
  <si>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</si>
  <si>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</si>
  <si>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</si>
  <si>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</si>
  <si>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</si>
  <si>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</si>
  <si>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</si>
  <si>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</si>
  <si>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</si>
  <si>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</si>
  <si>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</si>
  <si>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</si>
  <si>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</si>
  <si>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</si>
  <si>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</si>
  <si>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</si>
  <si>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</si>
  <si>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</si>
  <si>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</si>
  <si>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</si>
  <si>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</si>
  <si>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</si>
  <si>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</si>
  <si>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</si>
  <si>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</si>
  <si>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</si>
  <si>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</si>
  <si>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</si>
  <si>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</si>
  <si>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</si>
  <si>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</si>
  <si>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</si>
  <si>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</si>
  <si>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</si>
  <si>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</si>
  <si>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</si>
  <si>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</si>
  <si>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</si>
  <si>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</si>
  <si>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</si>
  <si>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</si>
  <si>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</si>
  <si>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</si>
  <si>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</si>
  <si>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</si>
  <si>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</si>
  <si>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</si>
  <si>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</si>
  <si>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</si>
  <si>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</si>
  <si>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</si>
  <si>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</si>
  <si>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</si>
  <si>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</si>
  <si>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</si>
  <si>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</si>
  <si>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</si>
  <si>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</si>
  <si>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</si>
  <si>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</si>
  <si>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</si>
  <si>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</si>
  <si>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</si>
  <si>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</si>
  <si>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</si>
  <si>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</si>
  <si>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</si>
  <si>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</si>
  <si>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</si>
  <si>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</si>
  <si>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</si>
  <si>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</si>
  <si>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</si>
  <si>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</si>
  <si>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</si>
  <si>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</si>
  <si>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</si>
  <si>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</si>
  <si>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</si>
  <si>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</si>
  <si>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</si>
  <si>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</si>
  <si>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</si>
  <si>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</si>
  <si>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</si>
  <si>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</si>
  <si>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</si>
  <si>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</si>
  <si>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</si>
  <si>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</si>
  <si>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</si>
  <si>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</si>
  <si>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</si>
  <si>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</si>
  <si>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</si>
  <si>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</si>
  <si>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</si>
  <si>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</si>
  <si>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</si>
  <si>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</si>
  <si>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</si>
  <si>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</si>
  <si>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</si>
  <si>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</si>
  <si>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</si>
  <si>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</si>
  <si>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</si>
  <si>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</si>
  <si>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</si>
  <si>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</si>
  <si>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</si>
  <si>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</si>
  <si>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</si>
  <si>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</si>
  <si>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</si>
  <si>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</si>
  <si>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</si>
  <si>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</si>
  <si>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</si>
  <si>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</si>
  <si>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</si>
  <si>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</si>
  <si>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</si>
  <si>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</si>
  <si>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</si>
  <si>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</si>
  <si>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</si>
  <si>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</si>
  <si>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</si>
  <si>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</si>
  <si>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</si>
  <si>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</si>
  <si>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</si>
  <si>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</si>
  <si>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</si>
  <si>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</si>
  <si>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</si>
  <si>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</si>
  <si>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</si>
  <si>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</si>
  <si>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</si>
  <si>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</si>
  <si>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</si>
  <si>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</si>
  <si>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</si>
  <si>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</si>
  <si>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</si>
  <si>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</si>
  <si>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</si>
  <si>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</si>
  <si>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</si>
  <si>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</si>
  <si>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</si>
  <si>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</si>
  <si>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</si>
  <si>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</si>
  <si>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</si>
  <si>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</si>
  <si>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</si>
  <si>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</si>
  <si>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</si>
  <si>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</si>
  <si>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</si>
  <si>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</si>
  <si>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</si>
  <si>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</si>
  <si>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</si>
  <si>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</si>
  <si>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</si>
  <si>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</si>
  <si>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</si>
  <si>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</si>
  <si>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</si>
  <si>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</si>
  <si>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</si>
  <si>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</si>
  <si>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</si>
  <si>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</si>
  <si>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</si>
  <si>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</si>
  <si>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</si>
  <si>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</si>
  <si>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</si>
  <si>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</si>
  <si>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</si>
  <si>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</si>
  <si>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</si>
  <si>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</si>
  <si>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</si>
  <si>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</si>
  <si>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</si>
  <si>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</si>
  <si>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</si>
  <si>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</si>
  <si>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</si>
  <si>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</si>
  <si>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</si>
  <si>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</si>
  <si>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</si>
  <si>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</si>
  <si>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</si>
  <si>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</si>
  <si>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</si>
  <si>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</si>
  <si>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</si>
  <si>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</si>
  <si>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</si>
  <si>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</si>
  <si>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</si>
  <si>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</si>
  <si>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</si>
  <si>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</si>
  <si>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</si>
  <si>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</si>
  <si>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</si>
  <si>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</si>
  <si>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</si>
  <si>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</si>
  <si>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</si>
  <si>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</si>
  <si>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</si>
  <si>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</si>
  <si>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</si>
  <si>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</si>
  <si>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</si>
  <si>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</si>
  <si>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</si>
  <si>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</si>
  <si>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</si>
  <si>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</si>
  <si>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</si>
  <si>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</si>
  <si>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</si>
  <si>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</si>
  <si>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</si>
  <si>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</si>
  <si>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</si>
  <si>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</si>
  <si>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</si>
  <si>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</si>
  <si>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</si>
  <si>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</si>
  <si>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</si>
  <si>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</si>
  <si>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</si>
  <si>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</si>
  <si>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</si>
  <si>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</si>
  <si>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</si>
  <si>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</si>
  <si>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</si>
  <si>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</si>
  <si>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</si>
  <si>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</si>
  <si>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</si>
  <si>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</si>
  <si>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</si>
  <si>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</si>
  <si>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</si>
  <si>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</si>
  <si>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</si>
  <si>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</si>
  <si>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</si>
  <si>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</si>
  <si>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</si>
  <si>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</si>
  <si>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</si>
  <si>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</si>
  <si>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</si>
  <si>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</si>
  <si>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</si>
  <si>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</si>
  <si>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</si>
  <si>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</si>
  <si>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</si>
  <si>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</si>
  <si>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</si>
  <si>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</si>
  <si>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</si>
  <si>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</si>
  <si>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</si>
  <si>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</si>
  <si>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</si>
  <si>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</si>
  <si>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</si>
  <si>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</si>
  <si>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</si>
  <si>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</si>
  <si>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</si>
  <si>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</si>
  <si>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</si>
  <si>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</si>
  <si>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</si>
  <si>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</si>
  <si>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</si>
  <si>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</si>
  <si>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</si>
  <si>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</si>
  <si>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</si>
  <si>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</si>
  <si>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</si>
  <si>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</si>
  <si>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</si>
  <si>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</si>
  <si>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</si>
  <si>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</si>
  <si>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</si>
  <si>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</si>
  <si>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</si>
  <si>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</si>
  <si>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</si>
  <si>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</si>
  <si>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</si>
  <si>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</si>
  <si>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</si>
  <si>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</si>
  <si>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</si>
  <si>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</si>
  <si>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</si>
  <si>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</si>
  <si>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</si>
  <si>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</si>
  <si>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</si>
  <si>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</si>
  <si>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</si>
  <si>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</si>
  <si>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</si>
  <si>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</si>
  <si>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</si>
  <si>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</si>
  <si>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</si>
  <si>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</si>
  <si>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</si>
  <si>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</si>
  <si>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</si>
  <si>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</si>
  <si>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</si>
  <si>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</si>
  <si>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</si>
  <si>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</si>
  <si>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</si>
  <si>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</si>
  <si>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</si>
  <si>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</si>
  <si>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</si>
  <si>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</si>
  <si>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</si>
  <si>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</si>
  <si>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</si>
  <si>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</si>
  <si>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</si>
  <si>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</si>
  <si>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</si>
  <si>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</si>
  <si>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</si>
  <si>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</si>
  <si>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</si>
  <si>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</si>
  <si>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</si>
  <si>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</si>
  <si>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</si>
  <si>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</si>
  <si>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</si>
  <si>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</si>
  <si>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</si>
  <si>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</si>
  <si>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</si>
  <si>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</si>
  <si>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</si>
  <si>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</si>
  <si>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</si>
  <si>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</si>
  <si>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</si>
  <si>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</si>
  <si>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</si>
  <si>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</si>
  <si>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</si>
  <si>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</si>
  <si>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</si>
  <si>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</si>
  <si>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</si>
  <si>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</si>
  <si>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</si>
  <si>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</si>
  <si>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</si>
  <si>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</si>
  <si>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</si>
  <si>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</si>
  <si>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</si>
  <si>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</si>
  <si>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</si>
  <si>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</si>
  <si>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</si>
  <si>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</si>
  <si>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</si>
  <si>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</si>
  <si>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</si>
  <si>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</si>
  <si>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</si>
  <si>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</si>
  <si>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</si>
  <si>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</si>
  <si>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</si>
  <si>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</si>
  <si>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</si>
  <si>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</si>
  <si>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</si>
  <si>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</si>
  <si>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</si>
  <si>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</si>
  <si>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</si>
  <si>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</si>
  <si>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</si>
  <si>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</si>
  <si>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</si>
  <si>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</si>
  <si>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</si>
  <si>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</si>
  <si>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</si>
  <si>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</si>
  <si>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</si>
  <si>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</si>
  <si>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</si>
  <si>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</si>
  <si>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</si>
  <si>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</si>
  <si>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</si>
  <si>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</si>
  <si>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</si>
  <si>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</si>
  <si>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</si>
  <si>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</si>
  <si>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</si>
  <si>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</si>
  <si>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</si>
  <si>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</si>
  <si>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</si>
  <si>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</si>
  <si>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</si>
  <si>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</si>
  <si>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</si>
  <si>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</si>
  <si>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</si>
  <si>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</si>
  <si>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</si>
  <si>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</si>
  <si>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</si>
  <si>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</si>
  <si>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</si>
  <si>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</si>
  <si>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</si>
  <si>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</si>
  <si>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</si>
  <si>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</si>
  <si>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</si>
  <si>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</si>
  <si>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</si>
  <si>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</si>
  <si>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</si>
  <si>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</si>
  <si>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</si>
  <si>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</si>
  <si>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</si>
  <si>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</si>
  <si>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</si>
  <si>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</si>
  <si>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</si>
  <si>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</si>
  <si>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</si>
  <si>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</si>
  <si>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</si>
  <si>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</si>
  <si>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</si>
  <si>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</si>
  <si>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</si>
  <si>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</si>
  <si>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</si>
  <si>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</si>
  <si>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</si>
  <si>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</si>
  <si>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</si>
  <si>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</si>
  <si>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</si>
  <si>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</si>
  <si>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</si>
  <si>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</si>
  <si>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</si>
  <si>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</si>
  <si>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</si>
  <si>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</si>
  <si>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</si>
  <si>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</si>
  <si>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</si>
  <si>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</si>
  <si>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</si>
  <si>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</si>
  <si>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</si>
  <si>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</si>
  <si>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</si>
  <si>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</si>
  <si>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</si>
  <si>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</si>
  <si>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</si>
  <si>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</si>
  <si>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</si>
  <si>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</si>
  <si>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</si>
  <si>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</si>
  <si>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</si>
  <si>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</si>
  <si>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</si>
  <si>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</si>
  <si>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</si>
  <si>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</si>
  <si>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</si>
  <si>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</si>
  <si>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</si>
  <si>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</si>
  <si>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</si>
  <si>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</si>
  <si>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</si>
  <si>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</si>
  <si>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</si>
  <si>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</si>
  <si>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</si>
  <si>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</si>
  <si>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</si>
  <si>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</si>
  <si>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</si>
  <si>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</si>
  <si>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</si>
  <si>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</si>
  <si>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</si>
  <si>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</si>
  <si>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</si>
  <si>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</si>
  <si>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</si>
  <si>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</si>
  <si>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</si>
  <si>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</si>
  <si>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</si>
  <si>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</si>
  <si>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</si>
  <si>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</si>
  <si>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</si>
  <si>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</si>
  <si>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</si>
  <si>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</si>
  <si>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</si>
  <si>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</si>
  <si>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</si>
  <si>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</si>
  <si>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</si>
  <si>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</si>
  <si>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</si>
  <si>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</si>
  <si>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</si>
  <si>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</si>
  <si>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</si>
  <si>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</si>
  <si>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</si>
  <si>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</si>
  <si>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</si>
  <si>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</si>
  <si>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</si>
  <si>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</si>
  <si>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</si>
  <si>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</si>
  <si>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</si>
  <si>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</si>
  <si>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</si>
  <si>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</si>
  <si>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</si>
  <si>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</si>
  <si>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</si>
  <si>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</si>
  <si>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</si>
  <si>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</si>
  <si>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</si>
  <si>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</si>
  <si>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</si>
  <si>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</si>
  <si>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</si>
  <si>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</si>
  <si>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</si>
  <si>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</si>
  <si>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</si>
  <si>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</si>
  <si>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</si>
  <si>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</si>
  <si>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</si>
  <si>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</si>
  <si>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</si>
  <si>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</si>
  <si>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</si>
  <si>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</si>
  <si>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</si>
  <si>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</si>
  <si>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</si>
  <si>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</si>
  <si>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</si>
  <si>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</si>
  <si>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</si>
  <si>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</si>
  <si>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</si>
  <si>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</si>
  <si>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</si>
  <si>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</si>
  <si>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</si>
  <si>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</si>
  <si>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</si>
  <si>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</si>
  <si>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</si>
  <si>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</si>
  <si>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</si>
  <si>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</si>
  <si>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</si>
  <si>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</si>
  <si>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</si>
  <si>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</si>
  <si>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</si>
  <si>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</si>
  <si>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</si>
  <si>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</si>
  <si>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</si>
  <si>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</si>
  <si>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</si>
  <si>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</si>
  <si>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</si>
  <si>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</si>
  <si>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</si>
  <si>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</si>
  <si>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</si>
  <si>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</si>
  <si>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</si>
  <si>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</si>
  <si>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</si>
  <si>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</si>
  <si>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</si>
  <si>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</si>
  <si>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</si>
  <si>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</si>
  <si>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</si>
  <si>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</si>
  <si>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</si>
  <si>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</si>
  <si>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</si>
  <si>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</si>
  <si>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</si>
  <si>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</si>
  <si>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</si>
  <si>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</si>
  <si>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</si>
  <si>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</si>
  <si>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</si>
  <si>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</si>
  <si>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</si>
  <si>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</si>
  <si>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</si>
  <si>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</si>
  <si>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</si>
  <si>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</si>
  <si>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</si>
  <si>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</si>
  <si>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</si>
  <si>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</si>
  <si>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</si>
  <si>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</si>
  <si>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</si>
  <si>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</si>
  <si>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</si>
  <si>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</si>
  <si>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</si>
  <si>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</si>
  <si>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</si>
  <si>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</si>
  <si>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</si>
  <si>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</si>
  <si>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</si>
  <si>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</si>
  <si>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</si>
  <si>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</si>
  <si>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</si>
  <si>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</si>
  <si>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</si>
  <si>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</si>
  <si>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</si>
  <si>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</si>
  <si>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</si>
  <si>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</si>
  <si>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</si>
  <si>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</si>
  <si>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</si>
  <si>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</si>
  <si>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</si>
  <si>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</si>
  <si>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</si>
  <si>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</si>
  <si>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</si>
  <si>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</si>
  <si>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</si>
  <si>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</si>
  <si>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</si>
  <si>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</si>
  <si>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</si>
  <si>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</si>
  <si>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</si>
  <si>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</si>
  <si>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</si>
  <si>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</si>
  <si>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</si>
  <si>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</si>
  <si>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</si>
  <si>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</si>
  <si>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</si>
  <si>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</si>
  <si>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</si>
  <si>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</si>
  <si>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</si>
  <si>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</si>
  <si>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</si>
  <si>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</si>
  <si>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</si>
  <si>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</si>
  <si>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</si>
  <si>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</si>
  <si>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</si>
  <si>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</si>
  <si>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</si>
  <si>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</si>
  <si>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</si>
  <si>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</si>
  <si>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</si>
  <si>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</si>
  <si>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</si>
  <si>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</si>
  <si>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</si>
  <si>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</si>
  <si>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</si>
  <si>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</si>
  <si>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</si>
  <si>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</si>
  <si>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</si>
  <si>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</si>
  <si>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</si>
  <si>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</si>
  <si>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</si>
  <si>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</si>
  <si>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</si>
  <si>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</si>
  <si>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</si>
  <si>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</si>
  <si>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</si>
  <si>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</si>
  <si>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</si>
  <si>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</si>
  <si>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</si>
  <si>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</si>
  <si>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</si>
  <si>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</si>
  <si>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</si>
  <si>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</si>
  <si>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</si>
  <si>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</si>
  <si>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</si>
  <si>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</si>
  <si>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</si>
  <si>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</si>
  <si>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</si>
  <si>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</si>
  <si>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</si>
  <si>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</si>
  <si>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</si>
  <si>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</si>
  <si>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</si>
  <si>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</si>
  <si>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</si>
  <si>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</si>
  <si>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</si>
  <si>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</si>
  <si>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</si>
  <si>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</si>
  <si>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</si>
  <si>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</si>
  <si>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</si>
  <si>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</si>
  <si>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</si>
  <si>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</si>
  <si>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</si>
  <si>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</si>
  <si>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</si>
  <si>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</si>
  <si>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</si>
  <si>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</si>
  <si>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</si>
  <si>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</si>
  <si>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</si>
  <si>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</si>
  <si>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</si>
  <si>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</si>
  <si>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</si>
  <si>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</si>
  <si>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</si>
  <si>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</si>
  <si>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</si>
  <si>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</si>
  <si>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</si>
  <si>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</si>
  <si>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</si>
  <si>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</si>
  <si>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</si>
  <si>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</si>
  <si>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</si>
  <si>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</si>
  <si>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</si>
  <si>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</si>
  <si>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</si>
  <si>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</si>
  <si>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</si>
  <si>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</si>
  <si>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</si>
  <si>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</si>
  <si>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</si>
  <si>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</si>
  <si>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</si>
  <si>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</si>
  <si>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</si>
  <si>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</si>
  <si>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</si>
  <si>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</si>
  <si>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</si>
  <si>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</si>
  <si>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</si>
  <si>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</si>
  <si>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</si>
  <si>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</si>
  <si>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</si>
  <si>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</si>
  <si>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</si>
  <si>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</si>
  <si>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</si>
  <si>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</si>
  <si>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</si>
  <si>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</si>
  <si>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</si>
  <si>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</si>
  <si>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</si>
  <si>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</si>
  <si>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</si>
  <si>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</si>
  <si>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</si>
  <si>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</si>
  <si>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</si>
  <si>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</si>
  <si>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</si>
  <si>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</si>
  <si>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</si>
  <si>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</si>
  <si>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</si>
  <si>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</si>
  <si>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</si>
  <si>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</si>
  <si>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</si>
  <si>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</si>
  <si>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</si>
  <si>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</si>
  <si>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</si>
  <si>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</si>
  <si>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</si>
  <si>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</si>
  <si>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</si>
  <si>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</si>
  <si>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</si>
  <si>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</si>
  <si>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</si>
  <si>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</si>
  <si>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</si>
  <si>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</si>
  <si>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</si>
  <si>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</si>
  <si>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</si>
  <si>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</si>
  <si>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</si>
  <si>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</si>
  <si>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</si>
  <si>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</si>
  <si>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</si>
  <si>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</si>
  <si>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</si>
  <si>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</si>
  <si>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</si>
  <si>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</si>
  <si>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</si>
  <si>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</si>
  <si>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</si>
  <si>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</si>
  <si>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</si>
  <si>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</si>
  <si>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</si>
  <si>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</si>
  <si>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</si>
  <si>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</si>
  <si>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</si>
  <si>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</si>
  <si>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</si>
  <si>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</si>
  <si>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</si>
  <si>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</si>
  <si>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</si>
  <si>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</si>
  <si>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</si>
  <si>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</si>
  <si>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</si>
  <si>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</si>
  <si>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</si>
  <si>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</si>
  <si>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</si>
  <si>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</si>
  <si>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</si>
  <si>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</si>
  <si>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</si>
  <si>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</si>
  <si>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</si>
  <si>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</si>
  <si>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</si>
  <si>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</si>
  <si>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</si>
  <si>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</si>
  <si>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</si>
  <si>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</si>
  <si>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</si>
  <si>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</si>
  <si>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</si>
  <si>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</si>
  <si>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</si>
  <si>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</si>
  <si>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</si>
  <si>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</si>
  <si>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</si>
  <si>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</si>
  <si>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</si>
  <si>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</si>
  <si>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</si>
  <si>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</si>
  <si>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</si>
  <si>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</si>
  <si>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</si>
  <si>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</si>
  <si>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</si>
  <si>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</si>
  <si>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</si>
  <si>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</si>
  <si>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</si>
  <si>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</si>
  <si>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</si>
  <si>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</si>
  <si>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</si>
  <si>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</si>
  <si>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</si>
  <si>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</si>
  <si>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</si>
  <si>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</si>
  <si>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</si>
  <si>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</si>
  <si>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</si>
  <si>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</si>
  <si>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</si>
  <si>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</si>
  <si>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</si>
  <si>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</si>
  <si>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</si>
  <si>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</si>
  <si>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</si>
  <si>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</si>
  <si>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</si>
  <si>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</si>
  <si>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</si>
  <si>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</si>
  <si>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</si>
  <si>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</si>
  <si>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</si>
  <si>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</si>
  <si>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</si>
  <si>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</si>
  <si>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</si>
  <si>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</si>
  <si>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</si>
  <si>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</si>
  <si>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</si>
  <si>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</si>
  <si>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</si>
  <si>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</si>
  <si>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</si>
  <si>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</si>
  <si>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</si>
  <si>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</si>
  <si>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</si>
  <si>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</si>
  <si>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</si>
  <si>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</si>
  <si>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</si>
  <si>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</si>
  <si>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</si>
  <si>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</si>
  <si>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</si>
  <si>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</si>
  <si>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</si>
  <si>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</si>
  <si>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</si>
  <si>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</si>
  <si>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</si>
  <si>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</si>
  <si>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</si>
  <si>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</si>
  <si>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</si>
  <si>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</si>
  <si>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</si>
  <si>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</si>
  <si>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</si>
  <si>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</si>
  <si>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</si>
  <si>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</si>
  <si>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</si>
  <si>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</si>
  <si>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</si>
  <si>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</si>
  <si>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</si>
  <si>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</si>
  <si>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</si>
  <si>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</si>
  <si>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</si>
  <si>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</si>
  <si>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</si>
  <si>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</si>
  <si>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</si>
  <si>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</si>
  <si>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</si>
  <si>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</si>
  <si>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</si>
  <si>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</si>
  <si>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</si>
  <si>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</si>
  <si>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</si>
  <si>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</si>
  <si>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</si>
  <si>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</si>
  <si>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</si>
  <si>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</si>
  <si>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</si>
  <si>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</si>
  <si>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</si>
  <si>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</si>
  <si>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</si>
  <si>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</si>
  <si>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</si>
  <si>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</si>
  <si>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</si>
  <si>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</si>
  <si>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</si>
  <si>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</si>
  <si>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</si>
  <si>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</si>
  <si>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</si>
  <si>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</si>
  <si>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</si>
  <si>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</si>
  <si>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</si>
  <si>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</si>
  <si>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</si>
  <si>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</si>
  <si>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</si>
  <si>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</si>
  <si>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</si>
  <si>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</si>
  <si>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</si>
  <si>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</si>
  <si>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</si>
  <si>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</si>
  <si>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</si>
  <si>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</si>
  <si>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</si>
  <si>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</si>
  <si>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</si>
  <si>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</si>
  <si>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</si>
  <si>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</si>
  <si>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</si>
  <si>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</si>
  <si>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</si>
  <si>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</si>
  <si>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</si>
  <si>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</si>
  <si>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</si>
  <si>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</si>
  <si>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</si>
  <si>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</si>
  <si>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</si>
  <si>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</si>
  <si>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</si>
  <si>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</si>
  <si>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</si>
  <si>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</si>
  <si>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</si>
  <si>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</si>
  <si>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</si>
  <si>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</si>
  <si>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</si>
  <si>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</si>
  <si>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</si>
  <si>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</si>
  <si>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</si>
  <si>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</si>
  <si>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</si>
  <si>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</si>
  <si>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</si>
  <si>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</si>
  <si>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</si>
  <si>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</si>
  <si>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</si>
  <si>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</si>
  <si>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</si>
  <si>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</si>
  <si>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</si>
  <si>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</si>
  <si>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</si>
  <si>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</si>
  <si>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</si>
  <si>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</si>
  <si>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</si>
  <si>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</si>
  <si>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</si>
  <si>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</si>
  <si>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</si>
  <si>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</si>
  <si>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</si>
  <si>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</si>
  <si>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</si>
  <si>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</si>
  <si>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</si>
  <si>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</si>
  <si>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</si>
  <si>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</si>
  <si>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</si>
  <si>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</si>
  <si>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</si>
  <si>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</si>
  <si>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</si>
  <si>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</si>
  <si>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</si>
  <si>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</si>
  <si>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</si>
  <si>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</si>
  <si>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</si>
  <si>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</si>
  <si>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</si>
  <si>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</si>
  <si>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</si>
  <si>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</si>
  <si>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</si>
  <si>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</si>
  <si>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</si>
  <si>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</si>
  <si>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</si>
  <si>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</si>
  <si>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</si>
  <si>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</si>
  <si>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</si>
  <si>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</si>
  <si>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</si>
  <si>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</si>
  <si>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</si>
  <si>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</si>
  <si>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</si>
  <si>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</si>
  <si>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</si>
  <si>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</si>
  <si>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</si>
  <si>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</si>
  <si>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</si>
  <si>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</si>
  <si>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</si>
  <si>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</si>
  <si>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</si>
  <si>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</si>
  <si>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</si>
  <si>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</si>
  <si>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</si>
  <si>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</si>
  <si>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</si>
  <si>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</si>
  <si>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</si>
  <si>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</si>
  <si>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</si>
  <si>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</si>
  <si>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</si>
  <si>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</si>
  <si>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</si>
  <si>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</si>
  <si>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</si>
  <si>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</si>
  <si>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</si>
  <si>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</si>
  <si>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</si>
  <si>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</si>
  <si>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</si>
  <si>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</si>
  <si>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</si>
  <si>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</si>
  <si>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</si>
  <si>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</si>
  <si>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</si>
  <si>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</si>
  <si>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</si>
  <si>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</si>
  <si>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</si>
  <si>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</si>
  <si>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</si>
  <si>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</si>
  <si>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</si>
  <si>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</si>
  <si>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</si>
  <si>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</si>
  <si>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</si>
  <si>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</si>
  <si>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</si>
  <si>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</si>
  <si>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</si>
  <si>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</si>
  <si>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</si>
  <si>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</si>
  <si>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</si>
  <si>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</si>
  <si>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</si>
  <si>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</si>
  <si>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</si>
  <si>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</si>
  <si>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</si>
  <si>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</si>
  <si>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</si>
  <si>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</si>
  <si>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</si>
  <si>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</si>
  <si>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</si>
  <si>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</si>
  <si>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</si>
  <si>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</si>
  <si>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</si>
  <si>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</si>
  <si>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</si>
  <si>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</si>
  <si>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</si>
  <si>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</si>
  <si>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</si>
  <si>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</si>
  <si>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</si>
  <si>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</si>
  <si>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</si>
  <si>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</si>
  <si>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</si>
  <si>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</si>
  <si>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</si>
  <si>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</si>
  <si>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</si>
  <si>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</si>
  <si>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</si>
  <si>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</si>
  <si>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</si>
  <si>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</si>
  <si>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</si>
  <si>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</si>
  <si>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</si>
  <si>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</si>
  <si>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</si>
  <si>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</si>
  <si>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</si>
  <si>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</si>
  <si>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</si>
  <si>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</si>
  <si>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</si>
  <si>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</si>
  <si>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</si>
  <si>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</si>
  <si>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</si>
  <si>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</si>
  <si>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</si>
  <si>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</si>
  <si>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</si>
  <si>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</si>
  <si>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</si>
  <si>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</si>
  <si>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</si>
  <si>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</si>
  <si>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</si>
  <si>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</si>
  <si>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</si>
  <si>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</si>
  <si>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</si>
  <si>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</si>
  <si>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</si>
  <si>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</si>
  <si>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</si>
  <si>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</si>
  <si>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</si>
  <si>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</si>
  <si>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</si>
  <si>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</si>
  <si>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</si>
  <si>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</si>
  <si>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</si>
  <si>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</si>
  <si>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</si>
  <si>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</si>
  <si>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</si>
  <si>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</si>
  <si>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</si>
  <si>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</si>
  <si>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</si>
  <si>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</si>
  <si>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</si>
  <si>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</si>
  <si>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</si>
  <si>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</si>
  <si>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</si>
  <si>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</si>
  <si>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</si>
  <si>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</si>
  <si>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</si>
  <si>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</si>
  <si>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</si>
  <si>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</si>
  <si>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</si>
  <si>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</si>
  <si>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</si>
  <si>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</si>
  <si>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</si>
  <si>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</si>
  <si>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</si>
  <si>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</si>
  <si>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</si>
  <si>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</si>
  <si>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</si>
  <si>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</si>
  <si>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</si>
  <si>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</si>
  <si>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</si>
  <si>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</si>
  <si>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</si>
  <si>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</si>
  <si>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</si>
  <si>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</si>
  <si>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</si>
  <si>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</si>
  <si>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</si>
  <si>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</si>
  <si>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</si>
  <si>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</si>
  <si>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</si>
  <si>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</si>
  <si>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</si>
  <si>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</si>
  <si>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</si>
  <si>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</si>
  <si>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</si>
  <si>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</si>
  <si>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</si>
  <si>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</si>
  <si>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</si>
  <si>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</si>
  <si>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</si>
  <si>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</si>
  <si>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</si>
  <si>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</si>
  <si>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</si>
  <si>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</si>
  <si>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</si>
  <si>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</si>
  <si>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</si>
  <si>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</si>
  <si>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</si>
  <si>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</si>
  <si>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</si>
  <si>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</si>
  <si>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</si>
  <si>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</si>
  <si>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</si>
  <si>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</si>
  <si>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</si>
  <si>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</si>
  <si>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</si>
  <si>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</si>
  <si>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</si>
  <si>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</si>
  <si>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</si>
  <si>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</si>
  <si>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</si>
  <si>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</si>
  <si>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</si>
  <si>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</si>
  <si>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</si>
  <si>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</si>
  <si>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</si>
  <si>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</si>
  <si>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</si>
  <si>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</si>
  <si>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</si>
  <si>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</si>
  <si>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</si>
  <si>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</si>
  <si>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</si>
  <si>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</si>
  <si>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</si>
  <si>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</si>
  <si>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</si>
  <si>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</si>
  <si>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</si>
  <si>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</si>
  <si>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</si>
  <si>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</si>
  <si>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</si>
  <si>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</si>
  <si>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</si>
  <si>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</si>
  <si>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</si>
  <si>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</si>
  <si>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</si>
  <si>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</si>
  <si>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</si>
  <si>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</si>
  <si>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</si>
  <si>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</si>
  <si>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</si>
  <si>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</si>
  <si>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</si>
  <si>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</si>
  <si>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</si>
  <si>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</si>
  <si>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</si>
  <si>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</si>
  <si>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</si>
  <si>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</si>
  <si>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</si>
  <si>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</si>
  <si>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</si>
  <si>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</si>
  <si>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</si>
  <si>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</si>
  <si>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</si>
  <si>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</si>
  <si>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</si>
  <si>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</si>
  <si>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</si>
  <si>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</si>
  <si>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</si>
  <si>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</si>
  <si>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</si>
  <si>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</si>
  <si>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</si>
  <si>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</si>
  <si>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</si>
  <si>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</si>
  <si>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</si>
  <si>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</si>
  <si>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</si>
  <si>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</si>
  <si>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</si>
  <si>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</si>
  <si>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</si>
  <si>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</si>
  <si>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</si>
  <si>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</si>
  <si>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</si>
  <si>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</si>
  <si>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</si>
  <si>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</si>
  <si>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</si>
  <si>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</si>
  <si>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</si>
  <si>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</si>
  <si>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</si>
  <si>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</si>
  <si>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</si>
  <si>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</si>
  <si>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</si>
  <si>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</si>
  <si>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</si>
  <si>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</si>
  <si>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</si>
  <si>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</si>
  <si>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</si>
  <si>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</si>
  <si>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</si>
  <si>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</si>
  <si>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</si>
  <si>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</si>
  <si>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</si>
  <si>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</si>
  <si>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</si>
  <si>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</si>
  <si>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</si>
  <si>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</si>
  <si>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</si>
  <si>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</si>
  <si>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</si>
  <si>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</si>
  <si>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</si>
  <si>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</si>
  <si>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</si>
  <si>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</si>
  <si>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</si>
  <si>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</si>
  <si>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</si>
  <si>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</si>
  <si>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</si>
  <si>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</si>
  <si>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</si>
  <si>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</si>
  <si>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</si>
  <si>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</si>
  <si>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</si>
  <si>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</si>
  <si>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</si>
  <si>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</si>
  <si>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</si>
  <si>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</si>
  <si>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</si>
  <si>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</si>
  <si>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</si>
  <si>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</si>
  <si>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</si>
  <si>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</si>
  <si>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</si>
  <si>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</si>
  <si>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</si>
  <si>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</si>
  <si>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</si>
  <si>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</si>
  <si>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</si>
  <si>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</si>
  <si>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</si>
  <si>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</si>
  <si>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</si>
  <si>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</si>
  <si>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</si>
  <si>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</si>
  <si>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</si>
  <si>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</si>
  <si>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</si>
  <si>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</si>
  <si>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</si>
  <si>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</si>
  <si>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</si>
  <si>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</si>
  <si>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</si>
  <si>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</si>
  <si>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</si>
  <si>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</si>
  <si>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</si>
  <si>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</si>
  <si>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</si>
  <si>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</si>
  <si>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</si>
  <si>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</si>
  <si>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</si>
  <si>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</si>
  <si>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</si>
  <si>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</si>
  <si>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</si>
  <si>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</si>
  <si>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</si>
  <si>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</si>
  <si>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</si>
  <si>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</si>
  <si>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</si>
  <si>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</si>
  <si>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</si>
  <si>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</si>
  <si>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</si>
  <si>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</si>
  <si>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</si>
  <si>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</si>
  <si>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</si>
  <si>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</si>
  <si>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</si>
  <si>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</si>
  <si>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</si>
  <si>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</si>
  <si>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</si>
  <si>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</si>
  <si>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</si>
  <si>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</si>
  <si>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</si>
  <si>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</si>
  <si>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</si>
  <si>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</si>
  <si>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</si>
  <si>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</si>
  <si>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</si>
  <si>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</si>
  <si>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</si>
  <si>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</si>
  <si>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</si>
  <si>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</si>
  <si>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</si>
  <si>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</si>
  <si>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</si>
  <si>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</si>
  <si>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</si>
  <si>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</si>
  <si>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</si>
  <si>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</si>
  <si>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</si>
  <si>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</si>
  <si>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</si>
  <si>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</si>
  <si>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</si>
  <si>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</si>
  <si>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</si>
  <si>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</si>
  <si>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</si>
  <si>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</si>
  <si>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</si>
  <si>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</si>
  <si>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</si>
  <si>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</si>
  <si>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</si>
  <si>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</si>
  <si>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</si>
  <si>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</si>
  <si>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</si>
  <si>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</si>
  <si>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</si>
  <si>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</si>
  <si>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</si>
  <si>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</si>
  <si>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</si>
  <si>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</si>
  <si>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</si>
  <si>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</si>
  <si>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</si>
  <si>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</si>
  <si>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</si>
  <si>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</si>
  <si>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</si>
  <si>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</si>
  <si>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</si>
  <si>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</si>
  <si>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</si>
  <si>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</si>
  <si>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</si>
  <si>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</si>
  <si>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</si>
  <si>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</si>
  <si>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</si>
  <si>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</si>
  <si>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</si>
  <si>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</si>
  <si>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</si>
  <si>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</si>
  <si>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</si>
  <si>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</si>
  <si>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</si>
  <si>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</si>
  <si>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</si>
  <si>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</si>
  <si>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</si>
  <si>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</si>
  <si>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</si>
  <si>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</si>
  <si>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</si>
  <si>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</si>
  <si>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</si>
  <si>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</si>
  <si>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</si>
  <si>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</si>
  <si>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</si>
  <si>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</si>
  <si>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</si>
  <si>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</si>
  <si>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</si>
  <si>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</si>
  <si>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</si>
  <si>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</si>
  <si>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</si>
  <si>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</si>
  <si>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</si>
  <si>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</si>
  <si>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</si>
  <si>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</si>
  <si>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</si>
  <si>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</si>
  <si>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</si>
  <si>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</si>
  <si>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</si>
  <si>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</si>
  <si>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</si>
  <si>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</si>
  <si>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</si>
  <si>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</si>
  <si>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</si>
  <si>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</si>
  <si>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</si>
  <si>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</si>
  <si>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</si>
  <si>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</si>
  <si>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</si>
  <si>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</si>
  <si>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</si>
  <si>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</si>
  <si>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</si>
  <si>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</si>
  <si>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</si>
  <si>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</si>
  <si>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</si>
  <si>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</si>
  <si>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</si>
  <si>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</si>
  <si>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</si>
  <si>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</si>
  <si>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</si>
  <si>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</si>
  <si>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</si>
  <si>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</si>
  <si>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</si>
  <si>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</si>
  <si>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</si>
  <si>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</si>
  <si>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</si>
  <si>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</si>
  <si>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</si>
  <si>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</si>
  <si>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</si>
  <si>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</si>
  <si>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</si>
  <si>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</si>
  <si>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</si>
  <si>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</si>
  <si>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</si>
  <si>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</si>
  <si>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</si>
  <si>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</si>
  <si>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</si>
  <si>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</si>
  <si>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</si>
  <si>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</si>
  <si>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</si>
  <si>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</si>
  <si>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</si>
  <si>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</si>
  <si>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</si>
  <si>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</si>
  <si>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</si>
  <si>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</si>
  <si>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</si>
  <si>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</si>
  <si>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</si>
  <si>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</si>
  <si>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</si>
  <si>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</si>
  <si>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</si>
  <si>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</si>
  <si>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</si>
  <si>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</si>
  <si>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</si>
  <si>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</si>
  <si>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</si>
  <si>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</si>
  <si>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</si>
  <si>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</si>
  <si>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</si>
  <si>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</si>
  <si>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</si>
  <si>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</si>
  <si>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</si>
  <si>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</si>
  <si>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</si>
  <si>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</si>
  <si>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</si>
  <si>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</si>
  <si>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</si>
  <si>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</si>
  <si>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</si>
  <si>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</si>
  <si>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</si>
  <si>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</si>
  <si>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</si>
  <si>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</si>
  <si>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</si>
  <si>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</si>
  <si>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</si>
  <si>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</si>
  <si>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</si>
  <si>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</si>
  <si>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</si>
  <si>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</si>
  <si>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</si>
  <si>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</si>
  <si>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</si>
  <si>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</si>
  <si>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</si>
  <si>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</si>
  <si>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</si>
  <si>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</si>
  <si>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</si>
  <si>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</si>
  <si>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</si>
  <si>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</si>
  <si>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</si>
  <si>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</si>
  <si>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</si>
  <si>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</si>
  <si>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</si>
  <si>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</si>
  <si>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</si>
  <si>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</si>
  <si>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</si>
  <si>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</si>
  <si>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</si>
  <si>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</si>
  <si>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</si>
  <si>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</si>
  <si>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</si>
  <si>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</si>
  <si>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</si>
  <si>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</si>
  <si>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</si>
  <si>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</si>
  <si>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</si>
  <si>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</si>
  <si>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</si>
  <si>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</si>
  <si>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</si>
  <si>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</si>
  <si>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</si>
  <si>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</si>
  <si>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</si>
  <si>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</si>
  <si>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</si>
  <si>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</si>
  <si>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</si>
  <si>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</si>
  <si>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</si>
  <si>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</si>
  <si>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</si>
  <si>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</si>
  <si>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</si>
  <si>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</si>
  <si>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</si>
  <si>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</si>
  <si>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</si>
  <si>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</si>
  <si>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</si>
  <si>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</si>
  <si>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</si>
  <si>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</si>
  <si>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</si>
  <si>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</si>
  <si>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</si>
  <si>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</si>
  <si>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</si>
  <si>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</si>
  <si>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</si>
  <si>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</si>
  <si>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</si>
  <si>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</si>
  <si>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</si>
  <si>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</si>
  <si>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</si>
  <si>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</si>
  <si>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</si>
  <si>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</si>
  <si>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</si>
  <si>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</si>
  <si>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</si>
  <si>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</si>
  <si>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</si>
  <si>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</si>
  <si>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</si>
  <si>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</si>
  <si>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</si>
  <si>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</si>
  <si>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</si>
  <si>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</si>
  <si>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</si>
  <si>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</si>
  <si>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</si>
  <si>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</si>
  <si>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</si>
  <si>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</si>
  <si>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</si>
  <si>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</si>
  <si>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</si>
  <si>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</si>
  <si>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</si>
  <si>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</si>
  <si>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</si>
  <si>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</si>
  <si>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</si>
  <si>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</si>
  <si>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</si>
  <si>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</si>
  <si>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</si>
  <si>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</si>
  <si>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</si>
  <si>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</si>
  <si>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</si>
  <si>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</si>
  <si>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</si>
  <si>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</si>
  <si>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</si>
  <si>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</si>
  <si>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</si>
  <si>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</si>
  <si>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</si>
  <si>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</si>
  <si>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</si>
  <si>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</si>
  <si>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</si>
  <si>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</si>
  <si>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</si>
  <si>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</si>
  <si>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</si>
  <si>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</si>
  <si>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</si>
  <si>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</si>
  <si>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</si>
  <si>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</si>
  <si>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</si>
  <si>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</si>
  <si>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</si>
  <si>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</si>
  <si>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</si>
  <si>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</si>
  <si>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</si>
  <si>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</si>
  <si>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</si>
  <si>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</si>
  <si>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</si>
  <si>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</si>
  <si>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</si>
  <si>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</si>
  <si>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</si>
  <si>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</si>
  <si>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</si>
  <si>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</si>
  <si>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</si>
  <si>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</si>
  <si>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</si>
  <si>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</si>
  <si>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</si>
  <si>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</si>
  <si>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</si>
  <si>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</si>
  <si>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</si>
  <si>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</si>
  <si>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</si>
  <si>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</si>
  <si>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</si>
  <si>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</si>
  <si>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</si>
  <si>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</si>
  <si>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</si>
  <si>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</si>
  <si>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</si>
  <si>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</si>
  <si>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</si>
  <si>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</si>
  <si>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</si>
  <si>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</si>
  <si>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</si>
  <si>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</si>
  <si>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</si>
  <si>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</si>
  <si>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</si>
  <si>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</si>
  <si>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</si>
  <si>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</si>
  <si>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</si>
  <si>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</si>
  <si>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</si>
  <si>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</si>
  <si>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</si>
  <si>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</si>
  <si>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</si>
  <si>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</si>
  <si>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</si>
  <si>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</si>
  <si>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</si>
  <si>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</si>
  <si>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</si>
  <si>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</si>
  <si>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</si>
  <si>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</si>
  <si>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</si>
  <si>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</si>
  <si>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</si>
  <si>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</si>
  <si>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</si>
  <si>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</si>
  <si>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</si>
  <si>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</si>
  <si>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</si>
  <si>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</si>
  <si>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</si>
  <si>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</si>
  <si>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</si>
  <si>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</si>
  <si>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</si>
  <si>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</si>
  <si>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</si>
  <si>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</si>
  <si>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</si>
  <si>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</si>
  <si>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</si>
  <si>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</si>
  <si>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</si>
  <si>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</si>
  <si>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</si>
  <si>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</si>
  <si>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</si>
  <si>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</si>
  <si>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</si>
  <si>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</si>
  <si>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</si>
  <si>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</si>
  <si>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</si>
  <si>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</si>
  <si>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</si>
  <si>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</si>
  <si>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</si>
  <si>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</si>
  <si>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</si>
  <si>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</si>
  <si>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</si>
  <si>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</si>
  <si>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</si>
  <si>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</si>
  <si>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</si>
  <si>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</si>
  <si>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</si>
  <si>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</si>
  <si>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</si>
  <si>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</si>
  <si>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</si>
  <si>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</si>
  <si>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</si>
  <si>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</si>
  <si>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</si>
  <si>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</si>
  <si>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</si>
  <si>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</si>
  <si>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</si>
  <si>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</si>
  <si>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</si>
  <si>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</si>
  <si>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</si>
  <si>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</si>
  <si>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</si>
  <si>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</si>
  <si>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</si>
  <si>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</si>
  <si>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</si>
  <si>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</si>
  <si>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</si>
  <si>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</si>
  <si>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</si>
  <si>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</si>
  <si>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</si>
  <si>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</si>
  <si>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</si>
  <si>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</si>
  <si>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</si>
  <si>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</si>
  <si>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</si>
  <si>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</si>
  <si>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</si>
  <si>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</si>
  <si>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</si>
  <si>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</si>
  <si>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</si>
  <si>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</si>
  <si>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</si>
  <si>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</si>
  <si>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</si>
  <si>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</si>
  <si>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</si>
  <si>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</si>
  <si>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</si>
  <si>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</si>
  <si>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</si>
  <si>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</si>
  <si>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</si>
  <si>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</si>
  <si>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</si>
  <si>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</si>
  <si>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</si>
  <si>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</si>
  <si>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</si>
  <si>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</si>
  <si>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</si>
  <si>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</si>
  <si>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</si>
  <si>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</si>
  <si>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</si>
  <si>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</si>
  <si>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</si>
  <si>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</si>
  <si>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</si>
  <si>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</si>
  <si>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</si>
  <si>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</si>
  <si>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</si>
  <si>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</si>
  <si>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</si>
  <si>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</si>
  <si>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</si>
  <si>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</si>
  <si>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</si>
  <si>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</si>
  <si>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</si>
  <si>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</si>
  <si>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</si>
  <si>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</si>
  <si>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</si>
  <si>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</si>
  <si>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</si>
  <si>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</si>
  <si>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</si>
  <si>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</si>
  <si>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</si>
  <si>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</si>
  <si>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</si>
  <si>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</si>
  <si>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</si>
  <si>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</si>
  <si>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</si>
  <si>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</si>
  <si>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</si>
  <si>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</si>
  <si>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</si>
  <si>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</si>
  <si>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</si>
  <si>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</si>
  <si>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</si>
  <si>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</si>
  <si>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</si>
  <si>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</si>
  <si>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</si>
  <si>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</si>
  <si>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</si>
  <si>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</si>
  <si>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</si>
  <si>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</si>
  <si>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</si>
  <si>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</si>
  <si>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</si>
  <si>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</si>
  <si>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</si>
  <si>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</si>
  <si>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</si>
  <si>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</si>
  <si>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</si>
  <si>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</si>
  <si>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</si>
  <si>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</si>
  <si>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</si>
  <si>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</si>
  <si>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</si>
  <si>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</si>
  <si>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</si>
  <si>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</si>
  <si>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</si>
  <si>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</si>
  <si>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</si>
  <si>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</si>
  <si>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</si>
  <si>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</si>
  <si>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</si>
  <si>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</si>
  <si>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</si>
  <si>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</si>
  <si>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</si>
  <si>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</si>
  <si>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</si>
  <si>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</si>
  <si>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</si>
  <si>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</si>
  <si>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</si>
  <si>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</si>
  <si>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</si>
  <si>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</si>
  <si>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</si>
  <si>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</si>
  <si>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</si>
  <si>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</si>
  <si>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</si>
  <si>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</si>
  <si>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</si>
  <si>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</si>
  <si>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</si>
  <si>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</si>
  <si>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</si>
  <si>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</si>
  <si>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</si>
  <si>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</si>
  <si>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</si>
  <si>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</si>
  <si>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</si>
  <si>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</si>
  <si>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</si>
  <si>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</si>
  <si>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</si>
  <si>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</si>
  <si>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</si>
  <si>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</si>
  <si>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</si>
  <si>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</si>
  <si>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</si>
  <si>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</si>
  <si>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</si>
  <si>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</si>
  <si>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</si>
  <si>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</si>
  <si>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</si>
  <si>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</si>
  <si>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</si>
  <si>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</si>
  <si>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</si>
  <si>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</si>
  <si>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</si>
  <si>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</si>
  <si>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</si>
  <si>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</si>
  <si>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</si>
  <si>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</si>
  <si>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</si>
  <si>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</si>
  <si>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</si>
  <si>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</si>
  <si>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</si>
  <si>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</si>
  <si>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</si>
  <si>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</si>
  <si>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</si>
  <si>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</si>
  <si>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</si>
  <si>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</si>
  <si>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</si>
  <si>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</si>
  <si>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</si>
  <si>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</si>
  <si>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</si>
  <si>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</si>
  <si>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</si>
  <si>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</si>
  <si>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</si>
  <si>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</si>
  <si>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</si>
  <si>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</si>
  <si>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</si>
  <si>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</si>
  <si>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</si>
  <si>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</si>
  <si>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</si>
  <si>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</si>
  <si>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</si>
  <si>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</si>
  <si>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</si>
  <si>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</si>
  <si>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</si>
  <si>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</si>
  <si>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</si>
  <si>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</si>
  <si>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</si>
  <si>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</si>
  <si>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</si>
  <si>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</si>
  <si>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</si>
  <si>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</si>
  <si>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</si>
  <si>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</si>
  <si>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</si>
  <si>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</si>
  <si>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</si>
  <si>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</si>
  <si>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</si>
  <si>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</si>
  <si>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</si>
  <si>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</si>
  <si>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</si>
  <si>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</si>
  <si>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</si>
  <si>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</si>
  <si>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</si>
  <si>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</si>
  <si>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</si>
  <si>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</si>
  <si>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</si>
  <si>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</si>
  <si>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</si>
  <si>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</si>
  <si>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</si>
  <si>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</si>
  <si>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</si>
  <si>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</si>
  <si>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</si>
  <si>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</si>
  <si>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</si>
  <si>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</si>
  <si>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</si>
  <si>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</si>
  <si>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</si>
  <si>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</si>
  <si>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</si>
  <si>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</si>
  <si>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</si>
  <si>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</si>
  <si>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</si>
  <si>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</si>
  <si>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</si>
  <si>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</si>
  <si>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</si>
  <si>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</si>
  <si>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</si>
  <si>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</si>
  <si>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</si>
  <si>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</si>
  <si>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</si>
  <si>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</si>
  <si>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</si>
  <si>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</si>
  <si>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</si>
  <si>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</si>
  <si>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</si>
  <si>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</si>
  <si>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</si>
  <si>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</si>
  <si>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</si>
  <si>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</si>
  <si>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</si>
  <si>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</si>
  <si>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</si>
  <si>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</si>
  <si>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</si>
  <si>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</si>
  <si>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</si>
  <si>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</si>
  <si>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</si>
  <si>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</si>
  <si>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</si>
  <si>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</si>
  <si>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</si>
  <si>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</si>
  <si>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</si>
  <si>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</si>
  <si>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</si>
  <si>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</si>
  <si>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</si>
  <si>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</si>
  <si>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</si>
  <si>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</si>
  <si>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</si>
  <si>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</si>
  <si>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</si>
  <si>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</si>
  <si>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</si>
  <si>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</si>
  <si>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</si>
  <si>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</si>
  <si>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</si>
  <si>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</si>
  <si>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</si>
  <si>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</si>
  <si>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</si>
  <si>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</si>
  <si>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</si>
  <si>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</si>
  <si>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</si>
  <si>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</si>
  <si>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</si>
  <si>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</si>
  <si>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</si>
  <si>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</si>
  <si>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</si>
  <si>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</si>
  <si>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</si>
  <si>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</si>
  <si>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</si>
  <si>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</si>
  <si>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</si>
  <si>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</si>
  <si>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</si>
  <si>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</si>
  <si>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</si>
  <si>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</si>
  <si>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</si>
  <si>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</si>
  <si>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</si>
  <si>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</si>
  <si>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</si>
  <si>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</si>
  <si>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</si>
  <si>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</si>
  <si>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</si>
  <si>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</si>
  <si>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</si>
  <si>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</si>
  <si>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</si>
  <si>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</si>
  <si>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</si>
  <si>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</si>
  <si>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</si>
  <si>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</si>
  <si>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</si>
  <si>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</si>
  <si>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</si>
  <si>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</si>
  <si>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</si>
  <si>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</si>
  <si>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</si>
  <si>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</si>
  <si>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</si>
  <si>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</si>
  <si>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</si>
  <si>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</si>
  <si>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</si>
  <si>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</si>
  <si>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</si>
  <si>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</si>
  <si>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</si>
  <si>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</si>
  <si>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</si>
  <si>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</si>
  <si>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</si>
  <si>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</si>
  <si>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</si>
  <si>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</si>
  <si>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</si>
  <si>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</si>
  <si>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</si>
  <si>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</si>
  <si>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</si>
  <si>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</si>
  <si>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</si>
  <si>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</si>
  <si>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</si>
  <si>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</si>
  <si>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</si>
  <si>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</si>
  <si>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</si>
  <si>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</si>
  <si>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</si>
  <si>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</si>
  <si>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</si>
  <si>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</si>
  <si>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</si>
  <si>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</si>
  <si>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</si>
  <si>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</si>
  <si>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</si>
  <si>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</si>
  <si>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</si>
  <si>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</si>
  <si>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</si>
  <si>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</si>
  <si>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</si>
  <si>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</si>
  <si>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</si>
  <si>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</si>
  <si>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</si>
  <si>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</si>
  <si>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</si>
  <si>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</si>
  <si>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</si>
  <si>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</si>
  <si>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</si>
  <si>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</si>
  <si>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</si>
  <si>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</si>
  <si>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</si>
  <si>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</si>
  <si>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</si>
  <si>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</si>
  <si>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</si>
  <si>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</si>
  <si>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</si>
  <si>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</si>
  <si>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</si>
  <si>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</si>
  <si>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</si>
  <si>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</si>
  <si>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</si>
  <si>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</si>
  <si>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</si>
  <si>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</si>
  <si>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</si>
  <si>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</si>
  <si>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</si>
  <si>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</si>
  <si>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</si>
  <si>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</si>
  <si>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</si>
  <si>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</si>
  <si>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</si>
  <si>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</si>
  <si>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</si>
  <si>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</si>
  <si>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</si>
  <si>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</si>
  <si>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</si>
  <si>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</si>
  <si>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</si>
  <si>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</si>
  <si>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</si>
  <si>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</si>
  <si>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</si>
  <si>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</si>
  <si>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</si>
  <si>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</si>
  <si>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</si>
  <si>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</si>
  <si>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</si>
  <si>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</si>
  <si>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</si>
  <si>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</si>
  <si>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</si>
  <si>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</si>
  <si>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</si>
  <si>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</si>
  <si>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</si>
  <si>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</si>
  <si>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</si>
  <si>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</si>
  <si>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</si>
  <si>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</si>
  <si>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</si>
  <si>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</si>
  <si>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</si>
  <si>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</si>
  <si>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</si>
  <si>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</si>
  <si>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</si>
  <si>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</si>
  <si>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</si>
  <si>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</si>
  <si>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</si>
  <si>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</si>
  <si>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</si>
  <si>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</si>
  <si>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</si>
  <si>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</si>
  <si>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</si>
  <si>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</si>
  <si>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</si>
  <si>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</si>
  <si>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</si>
  <si>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</si>
  <si>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</si>
  <si>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</si>
  <si>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</si>
  <si>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</si>
  <si>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</si>
  <si>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</si>
  <si>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</si>
  <si>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</si>
  <si>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</si>
  <si>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</si>
  <si>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</si>
  <si>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</si>
  <si>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</si>
  <si>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</si>
  <si>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</si>
  <si>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</si>
  <si>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</si>
  <si>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</si>
  <si>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</si>
  <si>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</si>
  <si>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</si>
  <si>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</si>
  <si>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</si>
  <si>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</si>
  <si>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</si>
  <si>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</si>
  <si>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</si>
  <si>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</si>
  <si>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</si>
  <si>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</si>
  <si>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</si>
  <si>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</si>
  <si>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</si>
  <si>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</si>
  <si>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</si>
  <si>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</si>
  <si>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</si>
  <si>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</si>
  <si>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</si>
  <si>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</si>
  <si>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</si>
  <si>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</si>
  <si>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</si>
  <si>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</si>
  <si>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</si>
  <si>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</si>
  <si>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</si>
  <si>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</si>
  <si>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</si>
  <si>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</si>
  <si>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</si>
  <si>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</si>
  <si>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</si>
  <si>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</si>
  <si>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</si>
  <si>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</si>
  <si>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</si>
  <si>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</si>
  <si>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</si>
  <si>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</si>
  <si>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</si>
  <si>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</si>
  <si>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</si>
  <si>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</si>
  <si>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</si>
  <si>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</si>
  <si>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</si>
  <si>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</si>
  <si>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</si>
  <si>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</si>
  <si>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</si>
  <si>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</si>
  <si>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</si>
  <si>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</si>
  <si>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</si>
  <si>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</si>
  <si>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</si>
  <si>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</si>
  <si>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</si>
  <si>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</si>
  <si>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</si>
  <si>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</si>
  <si>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</si>
  <si>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</si>
  <si>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</si>
  <si>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</si>
  <si>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</si>
  <si>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</si>
  <si>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</si>
  <si>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</si>
  <si>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</si>
  <si>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</si>
  <si>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</si>
  <si>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</si>
  <si>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</si>
  <si>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</si>
  <si>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</si>
  <si>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</si>
  <si>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</si>
  <si>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</si>
  <si>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</si>
  <si>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</si>
  <si>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</si>
  <si>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</si>
  <si>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</si>
  <si>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</si>
  <si>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</si>
  <si>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</si>
  <si>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</si>
  <si>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</si>
  <si>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</si>
  <si>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</si>
  <si>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</si>
  <si>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</si>
  <si>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</si>
  <si>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</si>
  <si>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</si>
  <si>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</si>
  <si>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</si>
  <si>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</si>
  <si>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</si>
  <si>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</si>
  <si>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</si>
  <si>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</si>
  <si>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</si>
  <si>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</si>
  <si>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</si>
  <si>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</si>
  <si>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</si>
  <si>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</si>
  <si>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</si>
  <si>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</si>
  <si>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</si>
  <si>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</si>
  <si>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</si>
  <si>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</si>
  <si>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</si>
  <si>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</si>
  <si>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</si>
  <si>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</si>
  <si>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</si>
  <si>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</si>
  <si>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</si>
  <si>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</si>
  <si>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</si>
  <si>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</si>
  <si>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</si>
  <si>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</si>
  <si>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</si>
  <si>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</si>
  <si>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</si>
  <si>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</si>
  <si>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</si>
  <si>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</si>
  <si>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</si>
  <si>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</si>
  <si>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</si>
  <si>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</si>
  <si>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</si>
  <si>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</si>
  <si>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</si>
  <si>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</si>
  <si>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</si>
  <si>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</si>
  <si>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</si>
  <si>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</si>
  <si>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</si>
  <si>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</si>
  <si>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</si>
  <si>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</si>
  <si>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</si>
  <si>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</si>
  <si>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</si>
  <si>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</si>
  <si>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</si>
  <si>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</si>
  <si>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</si>
  <si>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</si>
  <si>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</si>
  <si>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</si>
  <si>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</si>
  <si>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</si>
  <si>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</si>
  <si>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</si>
  <si>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</si>
  <si>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</si>
  <si>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</si>
  <si>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</si>
  <si>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</si>
  <si>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</si>
  <si>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</si>
  <si>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</si>
  <si>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</si>
  <si>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</si>
  <si>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</si>
  <si>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</si>
  <si>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</si>
  <si>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</si>
  <si>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</si>
  <si>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</si>
  <si>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</si>
  <si>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</si>
  <si>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</si>
  <si>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</si>
  <si>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</si>
  <si>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</si>
  <si>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</si>
  <si>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</si>
  <si>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</si>
  <si>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</si>
  <si>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</si>
  <si>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</si>
  <si>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</si>
  <si>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</si>
  <si>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</si>
  <si>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</si>
  <si>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</si>
  <si>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</si>
  <si>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</si>
  <si>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</si>
  <si>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</si>
  <si>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</si>
  <si>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</si>
  <si>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</si>
  <si>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</si>
  <si>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</si>
  <si>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</si>
  <si>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</si>
  <si>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</si>
  <si>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</si>
  <si>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</si>
  <si>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</si>
  <si>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</si>
  <si>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</si>
  <si>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</si>
  <si>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</si>
  <si>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</si>
  <si>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</si>
  <si>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</si>
  <si>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</si>
  <si>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</si>
  <si>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</si>
  <si>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</si>
  <si>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</si>
  <si>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</si>
  <si>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</si>
  <si>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</si>
  <si>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</si>
  <si>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</si>
  <si>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</si>
  <si>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</si>
  <si>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</si>
  <si>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</si>
  <si>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</si>
  <si>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</si>
  <si>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</si>
  <si>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</si>
  <si>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</si>
  <si>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</si>
  <si>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</si>
  <si>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</si>
  <si>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</si>
  <si>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</si>
  <si>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</si>
  <si>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</si>
  <si>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</si>
  <si>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</si>
  <si>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</si>
  <si>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</si>
  <si>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</si>
  <si>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</si>
  <si>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</si>
  <si>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</si>
  <si>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</si>
  <si>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</si>
  <si>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</si>
  <si>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</si>
  <si>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</si>
  <si>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</si>
  <si>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</si>
  <si>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</si>
  <si>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</si>
  <si>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</si>
  <si>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</si>
  <si>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</si>
  <si>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</si>
  <si>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</si>
  <si>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</si>
  <si>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</si>
  <si>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</si>
  <si>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</si>
  <si>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</si>
  <si>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</si>
  <si>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</si>
  <si>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</si>
  <si>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</si>
  <si>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</si>
  <si>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</si>
  <si>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</si>
  <si>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</si>
  <si>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</si>
  <si>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</si>
  <si>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</si>
  <si>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</si>
  <si>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</si>
  <si>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</si>
  <si>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</si>
  <si>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</si>
  <si>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</si>
  <si>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</si>
  <si>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</si>
  <si>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</si>
  <si>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</si>
  <si>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</si>
  <si>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</si>
  <si>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</si>
  <si>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</si>
  <si>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</si>
  <si>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</si>
  <si>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</si>
  <si>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</si>
  <si>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</si>
  <si>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</si>
  <si>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</si>
  <si>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</si>
  <si>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</si>
  <si>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</si>
  <si>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</si>
  <si>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</si>
  <si>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</si>
  <si>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</si>
  <si>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</si>
  <si>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</si>
  <si>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</si>
  <si>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</si>
  <si>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</si>
  <si>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</si>
  <si>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</si>
  <si>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</si>
  <si>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</si>
  <si>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</si>
  <si>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</si>
  <si>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</si>
  <si>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</si>
  <si>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</si>
  <si>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</si>
  <si>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</si>
  <si>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</si>
  <si>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</si>
  <si>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</si>
  <si>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</si>
  <si>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</si>
  <si>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</si>
  <si>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</si>
  <si>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</si>
  <si>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</si>
  <si>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</si>
  <si>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</si>
  <si>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</si>
  <si>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</si>
  <si>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</si>
  <si>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</si>
  <si>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</si>
  <si>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</si>
  <si>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</si>
  <si>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</si>
  <si>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</si>
  <si>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</si>
  <si>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</si>
  <si>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</si>
  <si>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</si>
  <si>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</si>
  <si>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</si>
  <si>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</si>
  <si>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</si>
  <si>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</si>
  <si>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</si>
  <si>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</si>
  <si>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</si>
  <si>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</si>
  <si>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</si>
  <si>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</si>
  <si>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</si>
  <si>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</si>
  <si>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</si>
  <si>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</si>
  <si>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</si>
  <si>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</si>
  <si>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</si>
  <si>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</si>
  <si>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</si>
  <si>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</si>
  <si>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</si>
  <si>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</si>
  <si>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</si>
  <si>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</si>
  <si>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</si>
  <si>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</si>
  <si>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</si>
  <si>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</si>
  <si>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</si>
  <si>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</si>
  <si>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</si>
  <si>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</si>
  <si>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</si>
  <si>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</si>
  <si>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</si>
  <si>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</si>
  <si>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</si>
  <si>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</si>
  <si>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</si>
  <si>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</si>
  <si>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</si>
  <si>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</si>
  <si>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</si>
  <si>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</si>
  <si>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</si>
  <si>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</si>
  <si>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</si>
  <si>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</si>
  <si>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</si>
  <si>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</si>
  <si>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</si>
  <si>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</si>
  <si>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</si>
  <si>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</si>
  <si>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</si>
  <si>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</si>
  <si>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</si>
  <si>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</si>
  <si>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</si>
  <si>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</si>
  <si>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</si>
  <si>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</si>
  <si>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</si>
  <si>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</si>
  <si>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</si>
  <si>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</si>
  <si>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</si>
  <si>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</si>
  <si>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</si>
  <si>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</si>
  <si>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</si>
  <si>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</si>
  <si>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</si>
  <si>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</si>
  <si>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</si>
  <si>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</si>
  <si>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</si>
  <si>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</si>
  <si>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</si>
  <si>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</si>
  <si>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</si>
  <si>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</si>
  <si>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</si>
  <si>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</si>
  <si>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</si>
  <si>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</si>
  <si>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</si>
  <si>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</si>
  <si>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</si>
  <si>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</si>
  <si>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</si>
  <si>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</si>
  <si>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</si>
  <si>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</si>
  <si>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</si>
  <si>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</si>
  <si>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</si>
  <si>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</si>
  <si>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</si>
  <si>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</si>
  <si>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</si>
  <si>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</si>
  <si>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</si>
  <si>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</si>
  <si>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</si>
  <si>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</si>
  <si>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</si>
  <si>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</si>
  <si>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</si>
  <si>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</si>
  <si>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</si>
  <si>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</si>
  <si>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</si>
  <si>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</si>
  <si>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</si>
  <si>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</si>
  <si>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</si>
  <si>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</si>
  <si>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</si>
  <si>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</si>
  <si>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</si>
  <si>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</si>
  <si>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</si>
  <si>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</si>
  <si>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</si>
  <si>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</si>
  <si>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</si>
  <si>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</si>
  <si>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</si>
  <si>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</si>
  <si>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</si>
  <si>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</si>
  <si>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</si>
  <si>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</si>
  <si>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</si>
  <si>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</si>
  <si>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</si>
  <si>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</si>
  <si>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</si>
  <si>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</si>
  <si>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</si>
  <si>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</si>
  <si>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</si>
  <si>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</si>
  <si>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</si>
  <si>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</si>
  <si>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</si>
  <si>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</si>
  <si>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</si>
  <si>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</si>
  <si>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</si>
  <si>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</si>
  <si>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</si>
  <si>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</si>
  <si>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</si>
  <si>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</si>
  <si>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</si>
  <si>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</si>
  <si>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</si>
  <si>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</si>
  <si>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</si>
  <si>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</si>
  <si>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</si>
  <si>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</si>
  <si>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</si>
  <si>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</si>
  <si>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</si>
  <si>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</si>
  <si>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</si>
  <si>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</si>
  <si>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</si>
  <si>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</si>
  <si>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</si>
  <si>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</si>
  <si>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</si>
  <si>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</si>
  <si>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</si>
  <si>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</si>
  <si>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</si>
  <si>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</si>
  <si>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</si>
  <si>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</si>
  <si>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</si>
  <si>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</si>
  <si>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</si>
  <si>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</si>
  <si>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</si>
  <si>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</si>
  <si>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</si>
  <si>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</si>
  <si>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</si>
  <si>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</si>
  <si>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</si>
  <si>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</si>
  <si>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</si>
  <si>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</si>
  <si>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</si>
  <si>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</si>
  <si>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</si>
  <si>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</si>
  <si>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</si>
  <si>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</si>
  <si>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</si>
  <si>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</si>
  <si>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</si>
  <si>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</si>
  <si>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</si>
  <si>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</si>
  <si>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</si>
  <si>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</si>
  <si>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</si>
  <si>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</si>
  <si>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</si>
  <si>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</si>
  <si>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</si>
  <si>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</si>
  <si>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</si>
  <si>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</si>
  <si>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</si>
  <si>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</si>
  <si>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</si>
  <si>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</si>
  <si>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</si>
  <si>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</si>
  <si>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</si>
  <si>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</si>
  <si>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</si>
  <si>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</si>
  <si>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</si>
  <si>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</si>
  <si>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</si>
  <si>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</si>
  <si>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</si>
  <si>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</si>
  <si>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</si>
  <si>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</si>
  <si>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</si>
  <si>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</si>
  <si>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</si>
  <si>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</si>
  <si>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</si>
  <si>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</si>
  <si>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</si>
  <si>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</si>
  <si>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</si>
  <si>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</si>
  <si>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</si>
  <si>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</si>
  <si>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</si>
  <si>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</si>
  <si>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</si>
  <si>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</si>
  <si>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</si>
  <si>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</si>
  <si>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</si>
  <si>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</si>
  <si>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</si>
  <si>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</si>
  <si>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</si>
  <si>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</si>
  <si>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</si>
  <si>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</si>
  <si>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</si>
  <si>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</si>
  <si>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</si>
  <si>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</si>
  <si>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</si>
  <si>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</si>
  <si>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</si>
  <si>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</si>
  <si>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</si>
  <si>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</si>
  <si>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</si>
  <si>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</si>
  <si>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</si>
  <si>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</si>
  <si>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</si>
  <si>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</si>
  <si>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</si>
  <si>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</si>
  <si>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</si>
  <si>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</si>
  <si>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</si>
  <si>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</si>
  <si>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</si>
  <si>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</si>
  <si>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</si>
  <si>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</si>
  <si>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</si>
  <si>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</si>
  <si>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</si>
  <si>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</si>
  <si>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</si>
  <si>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</si>
  <si>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</si>
  <si>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</si>
  <si>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</si>
  <si>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</si>
  <si>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</si>
  <si>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</si>
  <si>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</si>
  <si>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</si>
  <si>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</si>
  <si>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</si>
  <si>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</si>
  <si>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</si>
  <si>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</si>
  <si>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</si>
  <si>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</si>
  <si>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</si>
  <si>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</si>
  <si>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</si>
  <si>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</si>
  <si>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</si>
  <si>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</si>
  <si>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</si>
  <si>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</si>
  <si>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</si>
  <si>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</si>
  <si>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</si>
  <si>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</si>
  <si>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</si>
  <si>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</si>
  <si>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</si>
  <si>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</si>
  <si>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</si>
  <si>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</si>
  <si>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</si>
  <si>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</si>
  <si>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</si>
  <si>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</si>
  <si>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</si>
  <si>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</si>
  <si>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</si>
  <si>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</si>
  <si>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</si>
  <si>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</si>
  <si>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</si>
  <si>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</si>
  <si>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</si>
  <si>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</si>
  <si>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</si>
  <si>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</si>
  <si>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</si>
  <si>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</si>
  <si>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</si>
  <si>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</si>
  <si>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</si>
  <si>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</si>
  <si>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</si>
  <si>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</si>
  <si>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</si>
  <si>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</si>
  <si>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</si>
  <si>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</si>
  <si>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</si>
  <si>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</si>
  <si>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</si>
  <si>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</si>
  <si>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</si>
  <si>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</si>
  <si>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</si>
  <si>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</si>
  <si>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</si>
  <si>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</si>
  <si>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</si>
  <si>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</si>
  <si>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</si>
  <si>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</si>
  <si>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</si>
  <si>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</si>
  <si>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</si>
  <si>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</si>
  <si>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</si>
  <si>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</si>
  <si>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</si>
  <si>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</si>
  <si>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</si>
  <si>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</si>
  <si>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</si>
  <si>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</si>
  <si>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</si>
  <si>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</si>
  <si>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</si>
  <si>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</si>
  <si>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</si>
  <si>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</si>
  <si>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</si>
  <si>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</si>
  <si>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</si>
  <si>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</si>
  <si>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</si>
  <si>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</si>
  <si>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</si>
  <si>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</si>
  <si>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</si>
  <si>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</si>
  <si>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</si>
  <si>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</si>
  <si>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</si>
  <si>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</si>
  <si>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</si>
  <si>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</si>
  <si>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</si>
  <si>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</si>
  <si>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</si>
  <si>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</si>
  <si>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</si>
  <si>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</si>
  <si>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</si>
  <si>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</si>
  <si>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</si>
  <si>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</si>
  <si>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</si>
  <si>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</si>
  <si>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</si>
  <si>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</si>
  <si>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</si>
  <si>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</si>
  <si>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</si>
  <si>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</si>
  <si>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</si>
  <si>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</si>
  <si>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</si>
  <si>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</si>
  <si>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</si>
  <si>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</si>
  <si>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</si>
  <si>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</si>
  <si>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</si>
  <si>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</si>
  <si>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</si>
  <si>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</si>
  <si>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</si>
  <si>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</si>
  <si>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</si>
  <si>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</si>
  <si>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</si>
  <si>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</si>
  <si>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</si>
  <si>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</si>
  <si>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</si>
  <si>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</si>
  <si>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</si>
  <si>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</si>
  <si>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</si>
  <si>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</si>
  <si>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</si>
  <si>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</si>
  <si>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</si>
  <si>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</si>
  <si>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</si>
  <si>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</si>
  <si>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</si>
  <si>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</si>
  <si>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</si>
  <si>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</si>
  <si>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</si>
  <si>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</si>
  <si>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</si>
  <si>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</si>
  <si>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</si>
  <si>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</si>
  <si>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</si>
  <si>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</si>
  <si>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</si>
  <si>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</si>
  <si>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</si>
  <si>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</si>
  <si>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</si>
  <si>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</si>
  <si>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</si>
  <si>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</si>
  <si>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</si>
  <si>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</si>
  <si>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</si>
  <si>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</si>
  <si>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</si>
  <si>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</si>
  <si>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</si>
  <si>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</si>
  <si>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</si>
  <si>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</si>
  <si>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</si>
  <si>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</si>
  <si>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</si>
  <si>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</si>
  <si>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</si>
  <si>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</si>
  <si>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</si>
  <si>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</si>
  <si>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</si>
  <si>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</si>
  <si>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</si>
  <si>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</si>
  <si>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</si>
  <si>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</si>
  <si>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</si>
  <si>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</si>
  <si>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</si>
  <si>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</si>
  <si>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</si>
  <si>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</si>
  <si>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</si>
  <si>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</si>
  <si>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</si>
  <si>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</si>
  <si>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</si>
  <si>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</si>
  <si>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</si>
  <si>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</si>
  <si>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</si>
  <si>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</si>
  <si>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</si>
  <si>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</si>
  <si>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</si>
  <si>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</si>
  <si>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</si>
  <si>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</si>
  <si>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</si>
  <si>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</si>
  <si>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</si>
  <si>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</si>
  <si>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</si>
  <si>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</si>
  <si>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</si>
  <si>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</si>
  <si>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</si>
  <si>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</si>
  <si>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</si>
  <si>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</si>
  <si>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</si>
  <si>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</si>
  <si>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</si>
  <si>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</si>
  <si>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</si>
  <si>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</si>
  <si>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</si>
  <si>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</si>
  <si>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</si>
  <si>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</si>
  <si>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</si>
  <si>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</si>
  <si>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</si>
  <si>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</si>
  <si>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</si>
  <si>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</si>
  <si>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</si>
  <si>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</si>
  <si>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</si>
  <si>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</si>
  <si>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</si>
  <si>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</si>
  <si>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</si>
  <si>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</si>
  <si>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</si>
  <si>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</si>
  <si>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</si>
  <si>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</si>
  <si>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</si>
  <si>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</si>
  <si>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</si>
  <si>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</si>
  <si>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</si>
  <si>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</si>
  <si>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</si>
  <si>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</si>
  <si>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</si>
  <si>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</si>
  <si>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</si>
  <si>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</si>
  <si>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</si>
  <si>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</si>
  <si>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</si>
  <si>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</si>
  <si>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</si>
  <si>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</si>
  <si>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</si>
  <si>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</si>
  <si>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</si>
  <si>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</si>
  <si>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</si>
  <si>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</si>
  <si>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</si>
  <si>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</si>
  <si>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</si>
  <si>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</si>
  <si>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</si>
  <si>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</si>
  <si>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</si>
  <si>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</si>
  <si>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</si>
  <si>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</si>
  <si>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</si>
  <si>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</si>
  <si>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</si>
  <si>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</si>
  <si>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</si>
  <si>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</si>
  <si>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</si>
  <si>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</si>
  <si>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</si>
  <si>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</si>
  <si>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</si>
  <si>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</si>
  <si>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</si>
  <si>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</si>
  <si>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</si>
  <si>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</si>
  <si>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</si>
  <si>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</si>
  <si>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</si>
  <si>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</si>
  <si>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</si>
  <si>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</si>
  <si>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</si>
  <si>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</si>
  <si>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</si>
  <si>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</si>
  <si>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</si>
  <si>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</si>
  <si>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</si>
  <si>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</si>
  <si>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</si>
  <si>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</si>
  <si>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</si>
  <si>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</si>
  <si>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</si>
  <si>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</si>
  <si>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</si>
  <si>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</si>
  <si>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</si>
  <si>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</si>
  <si>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</si>
  <si>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</si>
  <si>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</si>
  <si>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</si>
  <si>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</si>
  <si>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</si>
  <si>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</si>
  <si>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</si>
  <si>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</si>
  <si>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</si>
  <si>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</si>
  <si>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</si>
  <si>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</si>
  <si>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</si>
  <si>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</si>
  <si>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</si>
  <si>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</si>
  <si>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</si>
  <si>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</si>
  <si>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</si>
  <si>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</si>
  <si>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</si>
  <si>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</si>
  <si>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</si>
  <si>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</si>
  <si>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</si>
  <si>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</si>
  <si>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</si>
  <si>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</si>
  <si>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</si>
  <si>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</si>
  <si>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</si>
  <si>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</si>
  <si>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</si>
  <si>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</si>
  <si>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</si>
  <si>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</si>
  <si>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</si>
  <si>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</si>
  <si>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</si>
  <si>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</si>
  <si>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</si>
  <si>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</si>
  <si>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</si>
  <si>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</si>
  <si>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</si>
  <si>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</si>
  <si>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</si>
  <si>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</si>
  <si>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</si>
  <si>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</si>
  <si>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</si>
  <si>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</si>
  <si>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</si>
  <si>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</si>
  <si>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</si>
  <si>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</si>
  <si>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</si>
  <si>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</si>
  <si>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</si>
  <si>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</si>
  <si>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</si>
  <si>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</si>
  <si>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</si>
  <si>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</si>
  <si>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</si>
  <si>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</si>
  <si>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</si>
  <si>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</si>
  <si>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</si>
  <si>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</si>
  <si>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</si>
  <si>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</si>
  <si>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</si>
  <si>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</si>
  <si>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</si>
  <si>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</si>
  <si>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</si>
  <si>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</si>
  <si>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</si>
  <si>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</si>
  <si>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</si>
  <si>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</si>
  <si>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</si>
  <si>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</si>
  <si>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</si>
  <si>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</si>
  <si>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</si>
  <si>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</si>
  <si>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</si>
  <si>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</si>
  <si>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</si>
  <si>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</si>
  <si>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</si>
  <si>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</si>
  <si>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</si>
  <si>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</si>
  <si>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</si>
  <si>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</si>
  <si>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</si>
  <si>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</si>
  <si>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</si>
  <si>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</si>
  <si>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</si>
  <si>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</si>
  <si>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</si>
  <si>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</si>
  <si>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</si>
  <si>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</si>
  <si>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</si>
  <si>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</si>
  <si>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</si>
  <si>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</si>
  <si>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</si>
  <si>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</si>
  <si>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</si>
  <si>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</si>
  <si>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</si>
  <si>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</si>
  <si>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</si>
  <si>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</si>
  <si>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</si>
  <si>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</si>
  <si>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</si>
  <si>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</si>
  <si>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</si>
  <si>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</si>
  <si>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</si>
  <si>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</si>
  <si>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</si>
  <si>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</si>
  <si>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</si>
  <si>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</si>
  <si>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</si>
  <si>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</si>
  <si>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</si>
  <si>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</si>
  <si>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</si>
  <si>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</si>
  <si>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</si>
  <si>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</si>
  <si>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</si>
  <si>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</si>
  <si>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</si>
  <si>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</si>
  <si>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</si>
  <si>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</si>
  <si>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</si>
  <si>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</si>
  <si>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</si>
  <si>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</si>
  <si>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</si>
  <si>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</si>
  <si>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</si>
  <si>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</si>
  <si>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</si>
  <si>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</si>
  <si>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</si>
  <si>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</si>
  <si>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</si>
  <si>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</si>
  <si>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</si>
  <si>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</si>
  <si>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</si>
  <si>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</si>
  <si>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</si>
  <si>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</si>
  <si>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</si>
  <si>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</si>
  <si>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</si>
  <si>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</si>
  <si>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</si>
  <si>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</si>
  <si>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</si>
  <si>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</si>
  <si>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</si>
  <si>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</si>
  <si>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</si>
  <si>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</si>
  <si>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</si>
  <si>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</si>
  <si>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</si>
  <si>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</si>
  <si>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</si>
  <si>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</si>
  <si>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</si>
  <si>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</si>
  <si>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</si>
  <si>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</si>
  <si>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</si>
  <si>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</si>
  <si>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</si>
  <si>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</si>
  <si>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</si>
  <si>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</si>
  <si>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</si>
  <si>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</si>
  <si>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</si>
  <si>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</si>
  <si>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</si>
  <si>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</si>
  <si>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</si>
  <si>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</si>
  <si>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</si>
  <si>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</si>
  <si>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</si>
  <si>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</si>
  <si>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</si>
  <si>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</si>
  <si>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</si>
  <si>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</si>
  <si>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</si>
  <si>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</si>
  <si>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</si>
  <si>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</si>
  <si>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</si>
  <si>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</si>
  <si>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</si>
  <si>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</si>
  <si>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</si>
  <si>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</si>
  <si>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</si>
  <si>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</si>
  <si>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</si>
  <si>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</si>
  <si>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</si>
  <si>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</si>
  <si>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</si>
  <si>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</si>
  <si>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</si>
  <si>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</si>
  <si>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</si>
  <si>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</si>
  <si>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</si>
  <si>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</si>
  <si>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</si>
  <si>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</si>
  <si>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</si>
  <si>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</si>
  <si>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</si>
  <si>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</si>
  <si>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</si>
  <si>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</si>
  <si>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</si>
  <si>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</si>
  <si>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</si>
  <si>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</si>
  <si>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</si>
  <si>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</si>
  <si>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</si>
  <si>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</si>
  <si>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</si>
  <si>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</si>
  <si>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</si>
  <si>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</si>
  <si>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</si>
  <si>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</si>
  <si>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</si>
  <si>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</si>
  <si>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</si>
  <si>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</si>
  <si>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</si>
  <si>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</si>
  <si>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</si>
  <si>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</si>
  <si>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</si>
  <si>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</si>
  <si>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</si>
  <si>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</si>
  <si>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</si>
  <si>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</si>
  <si>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</si>
  <si>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</si>
  <si>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</si>
  <si>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</si>
  <si>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</si>
  <si>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</si>
  <si>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</si>
  <si>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</si>
  <si>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</si>
  <si>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</si>
  <si>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</si>
  <si>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</si>
  <si>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</si>
  <si>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</si>
  <si>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</si>
  <si>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</si>
  <si>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</si>
  <si>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</si>
  <si>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</si>
  <si>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</si>
  <si>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</si>
  <si>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</si>
  <si>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</si>
  <si>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</si>
  <si>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</si>
  <si>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</si>
  <si>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</si>
  <si>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</si>
  <si>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</si>
  <si>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</si>
  <si>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</si>
  <si>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</si>
  <si>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</si>
  <si>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</si>
  <si>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</si>
  <si>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</si>
  <si>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</si>
  <si>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</si>
  <si>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</si>
  <si>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</si>
  <si>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</si>
  <si>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</si>
  <si>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</si>
  <si>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</si>
  <si>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</si>
  <si>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</si>
  <si>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</si>
  <si>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</si>
  <si>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</si>
  <si>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</si>
  <si>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</si>
  <si>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</si>
  <si>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</si>
  <si>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</si>
  <si>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</si>
  <si>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</si>
  <si>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</si>
  <si>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</si>
  <si>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</si>
  <si>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</si>
  <si>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</si>
  <si>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</si>
  <si>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</si>
  <si>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</si>
  <si>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</si>
  <si>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</si>
  <si>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</si>
  <si>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</si>
  <si>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</si>
  <si>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</si>
  <si>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</si>
  <si>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</si>
  <si>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</si>
  <si>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</si>
  <si>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</si>
  <si>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</si>
  <si>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</si>
  <si>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</si>
  <si>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</si>
  <si>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</si>
  <si>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</si>
  <si>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</si>
  <si>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</si>
  <si>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</si>
  <si>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</si>
  <si>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</si>
  <si>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</si>
  <si>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</si>
  <si>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</si>
  <si>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</si>
  <si>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</si>
  <si>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</si>
  <si>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</si>
  <si>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</si>
  <si>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</si>
  <si>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</si>
  <si>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</si>
  <si>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</si>
  <si>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</si>
  <si>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</si>
  <si>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</si>
  <si>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</si>
  <si>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</si>
  <si>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</si>
  <si>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</si>
  <si>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</si>
  <si>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</si>
  <si>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</si>
  <si>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</si>
  <si>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</si>
  <si>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</si>
  <si>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</si>
  <si>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</si>
  <si>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</si>
  <si>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</si>
  <si>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</si>
  <si>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</si>
  <si>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</si>
  <si>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</si>
  <si>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</si>
  <si>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</si>
  <si>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</si>
  <si>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</si>
  <si>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</si>
  <si>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</si>
  <si>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</si>
  <si>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</si>
  <si>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</si>
  <si>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</si>
  <si>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</si>
  <si>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</si>
  <si>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</si>
  <si>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</si>
  <si>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</si>
  <si>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</si>
  <si>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</si>
  <si>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</si>
  <si>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</si>
  <si>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</si>
  <si>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</si>
  <si>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</si>
  <si>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</si>
  <si>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</si>
  <si>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</si>
  <si>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</si>
  <si>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</si>
  <si>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</si>
  <si>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</si>
  <si>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</si>
  <si>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</si>
  <si>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</si>
  <si>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</si>
  <si>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</si>
  <si>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</si>
  <si>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</si>
  <si>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</si>
  <si>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</si>
  <si>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</si>
  <si>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</si>
  <si>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</si>
  <si>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</si>
  <si>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</si>
  <si>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</si>
  <si>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</si>
  <si>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</si>
  <si>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</si>
  <si>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</si>
  <si>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</si>
  <si>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</si>
  <si>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</si>
  <si>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</si>
  <si>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</si>
  <si>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</si>
  <si>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</si>
  <si>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</si>
  <si>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</si>
  <si>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</si>
  <si>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</si>
  <si>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</si>
  <si>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</si>
  <si>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</si>
  <si>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</si>
  <si>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</si>
  <si>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</si>
  <si>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</si>
  <si>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</si>
  <si>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</si>
  <si>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</si>
  <si>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</si>
  <si>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</si>
  <si>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</si>
  <si>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</si>
  <si>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</si>
  <si>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</si>
  <si>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</si>
  <si>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</si>
  <si>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</si>
  <si>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</si>
  <si>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</si>
  <si>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</si>
  <si>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</si>
  <si>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</si>
  <si>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</si>
  <si>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</si>
  <si>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</si>
  <si>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</si>
  <si>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</si>
  <si>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</si>
  <si>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</si>
  <si>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</si>
  <si>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</si>
  <si>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</si>
  <si>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</si>
  <si>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</si>
  <si>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</si>
  <si>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</si>
  <si>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</si>
  <si>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</si>
  <si>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</si>
  <si>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</si>
  <si>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</si>
  <si>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</si>
  <si>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</si>
  <si>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</si>
  <si>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</si>
  <si>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</si>
  <si>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</si>
  <si>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</si>
  <si>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</si>
  <si>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</si>
  <si>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</si>
  <si>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</si>
  <si>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</si>
  <si>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</si>
  <si>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</si>
  <si>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</si>
  <si>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</si>
  <si>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</si>
  <si>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</si>
  <si>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</si>
  <si>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</si>
  <si>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</si>
  <si>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</si>
  <si>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</si>
  <si>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</si>
  <si>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</si>
  <si>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</si>
  <si>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</si>
  <si>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</si>
  <si>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</si>
  <si>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</si>
  <si>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</si>
  <si>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</si>
  <si>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</si>
  <si>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</si>
  <si>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</si>
  <si>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</si>
  <si>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</si>
  <si>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</si>
  <si>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</si>
  <si>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</si>
  <si>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</si>
  <si>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</si>
  <si>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</si>
  <si>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</si>
  <si>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</si>
  <si>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</si>
  <si>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</si>
  <si>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</si>
  <si>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</si>
  <si>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</si>
  <si>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</si>
  <si>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</si>
  <si>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</si>
  <si>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</si>
  <si>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</si>
  <si>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</si>
  <si>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</si>
  <si>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</si>
  <si>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</si>
  <si>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</si>
  <si>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</si>
  <si>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</si>
  <si>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</si>
  <si>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</si>
  <si>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</si>
  <si>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</si>
  <si>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</si>
  <si>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</si>
  <si>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</si>
  <si>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</si>
  <si>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</si>
  <si>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</si>
  <si>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</si>
  <si>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</si>
  <si>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</si>
  <si>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</si>
  <si>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</si>
  <si>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</si>
  <si>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</si>
  <si>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</si>
  <si>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</si>
  <si>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</si>
  <si>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</si>
  <si>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</si>
  <si>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</si>
  <si>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</si>
  <si>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</si>
  <si>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</si>
  <si>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</si>
  <si>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</si>
  <si>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</si>
  <si>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</si>
  <si>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</si>
  <si>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</si>
  <si>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</si>
  <si>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</si>
  <si>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</si>
  <si>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</si>
  <si>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</si>
  <si>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</si>
  <si>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</si>
  <si>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</si>
  <si>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</si>
  <si>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</si>
  <si>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</si>
  <si>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</si>
  <si>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</si>
  <si>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</si>
  <si>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</si>
  <si>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</si>
  <si>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</si>
  <si>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</si>
  <si>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</si>
  <si>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</si>
  <si>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</si>
  <si>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</si>
  <si>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</si>
  <si>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</si>
  <si>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</si>
  <si>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</si>
  <si>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</si>
  <si>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</si>
  <si>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</si>
  <si>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</si>
  <si>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</si>
  <si>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</si>
  <si>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</si>
  <si>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</si>
  <si>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</si>
  <si>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</si>
  <si>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</si>
  <si>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</si>
  <si>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</si>
  <si>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</si>
  <si>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</si>
  <si>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</si>
  <si>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</si>
  <si>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</si>
  <si>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</si>
  <si>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</si>
  <si>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</si>
  <si>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</si>
  <si>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</si>
  <si>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</si>
  <si>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</si>
  <si>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</si>
  <si>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</si>
  <si>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</si>
  <si>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</si>
  <si>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</si>
  <si>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</si>
  <si>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</si>
  <si>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</si>
  <si>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</si>
  <si>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</si>
  <si>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</si>
  <si>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</si>
  <si>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</si>
  <si>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</si>
  <si>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</si>
  <si>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</si>
  <si>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</si>
  <si>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</si>
  <si>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</si>
  <si>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</si>
  <si>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</si>
  <si>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</si>
  <si>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</si>
  <si>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</si>
  <si>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</si>
  <si>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</si>
  <si>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</si>
  <si>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</si>
  <si>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</si>
  <si>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</si>
  <si>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</si>
  <si>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</si>
  <si>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</si>
  <si>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</si>
  <si>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</si>
  <si>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</si>
  <si>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</si>
  <si>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</si>
  <si>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</si>
  <si>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</si>
  <si>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</si>
  <si>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</si>
  <si>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</si>
  <si>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</si>
  <si>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</si>
  <si>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</si>
  <si>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</si>
  <si>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</si>
  <si>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</si>
  <si>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</si>
  <si>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</si>
  <si>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</si>
  <si>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</si>
  <si>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</si>
  <si>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</si>
  <si>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</si>
  <si>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</si>
  <si>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</si>
  <si>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</si>
  <si>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</si>
  <si>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</si>
  <si>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</si>
  <si>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</si>
  <si>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</si>
  <si>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</si>
  <si>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</si>
  <si>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</si>
  <si>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</si>
  <si>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</si>
  <si>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</si>
  <si>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</si>
  <si>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</si>
  <si>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</si>
  <si>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</si>
  <si>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</si>
  <si>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ETA 20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</si>
</sst>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2" sqref="G2"/>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299.73683854166302</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33"/>
      <c r="E3" s="134"/>
      <c r="F3" s="135"/>
      <c r="G3" s="136">
        <f ca="1">IFERROR(NOW()-F3,"")</f>
        <v>45962.685264467589</v>
      </c>
      <c r="H3" s="135"/>
      <c r="I3" s="133" t="str">
        <f>IFERROR(VLOOKUP(D3,DB!A:F,6,0),"")</f>
        <v/>
      </c>
      <c r="J3" s="133" t="str">
        <f>IFERROR(VLOOKUP(D3,DB!A:G,7,0),"")</f>
        <v/>
      </c>
      <c r="K3" s="137"/>
      <c r="L3" s="138" t="str">
        <f>IFERROR(VLOOKUP(D3,DB!A:I,9,0),"")</f>
        <v/>
      </c>
    </row>
    <row r="4" spans="1:15" ht="15" customHeight="1">
      <c r="A4" s="132"/>
      <c r="B4" s="133" t="str">
        <f>IFERROR(VLOOKUP(D4,DB!A:K,11,0),"")</f>
        <v/>
      </c>
      <c r="C4" s="133"/>
      <c r="D4" s="133"/>
      <c r="E4" s="134"/>
      <c r="F4" s="135"/>
      <c r="G4" s="136">
        <f ca="1">IFERROR(NOW()-F4,"")</f>
        <v>45962.685264467589</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45962.685264467589</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45962.685264467589</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45962.685264467589</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45962.685264467589</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45962.685264467589</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45962.685264467589</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45962.685264467589</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45962.685264467589</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45962.685264467589</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45962.685264467589</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45962.685264467589</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45962.685264467589</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45962.685264467589</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45962.685264467589</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45962.685264467589</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45962.685264467589</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45962.685264467589</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45962.685264467589</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45962.685264467589</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45962.685264467589</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45962.685264467589</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45962.685264467589</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45962.685264467589</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45962.685264467589</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45962.685264467589</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45962.685264467589</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45962.685264467589</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45962.685264467589</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45962.685264467589</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45962.685264467589</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45962.685264467589</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45962.685264467589</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45962.685264467589</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45962.685264467589</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45962.685264467589</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45962.685264467589</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45962.685264467589</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45962.685264467589</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45962.685264467589</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45962.685264467589</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45962.685264467589</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45962.685264467589</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45962.685264467589</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45962.685264467589</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45962.685264467589</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45962.685264467589</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45962.685264467589</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45962.685264467589</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45962.685264467589</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45962.685264467589</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45962.685264467589</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45962.685264467589</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45962.685264467589</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45962.685264467589</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45962.685264467589</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45962.685264467589</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45962.685264467589</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45962.685264467589</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45962.685264467589</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45962.685264467589</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45962.685264467589</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45962.685264467589</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45962.685264467589</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45962.685264467589</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45962.685264467589</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45962.685264467589</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45962.685264467589</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45962.685264467589</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45962.685264467589</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45962.685264467589</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45962.685264467589</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45962.685264467589</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45962.685264467589</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45962.685264467589</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45962.685264467589</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45962.685264467589</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45962.685264467589</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45962.685264467589</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45962.685264467589</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45962.685264467589</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45962.685264467589</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45962.685264467589</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45962.685264467589</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45962.685264467589</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45962.685264467589</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45962.685264467589</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45962.685264467589</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45962.685264467589</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45962.685264467589</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45962.685264467589</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45962.685264467589</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45962.685264467589</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45962.685264467589</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45962.685264467589</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45962.685264467589</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45962.685264467589</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45962.685264467589</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45962.685264467589</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45962.685264467589</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45962.685264467589</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45962.685264467589</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45962.685264467589</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45962.685264467589</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45962.685264467589</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45962.685264467589</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45962.685264467589</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45962.685264467589</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45962.685264467589</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45962.685264467589</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45962.685264467589</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45962.685264467589</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45962.685264467589</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45962.685264467589</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45962.685264467589</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45962.685264467589</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45962.685264467589</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0D76737F-DC92-40B4-8C5F-48ED13823E50}"/>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tabSelected="1" workbookViewId="0">
      <selection activeCell="D6" sqref="D6"/>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137.68542650462769</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3.9431811342583387</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45962.685264467589</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45962.685264467589</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45962.685264467589</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45962.685264467589</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45962.685264467589</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45962.685264467589</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45962.685264467589</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45962.685264467589</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45962.685264467589</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45962.685264467589</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45962.685264467589</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45962.685264467589</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45962.685264467589</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45962.685264467589</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45962.685264467589</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45962.685264467589</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45962.685264467589</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45962.685264467589</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45962.685264467589</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45962.685264467589</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45962.685264467589</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45962.685264467589</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45962.685264467589</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45962.685264467589</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45962.685264467589</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45962.685264467589</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45962.685264467589</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45962.685264467589</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45962.685264467589</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45962.685264467589</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45962.685264467589</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45962.685264467589</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45962.685264467589</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45962.685264467589</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45962.685264467589</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45962.685264467589</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45962.685264467589</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45962.685264467589</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45962.685264467589</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45962.685264467589</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45962.685264467589</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45962.685264467589</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45962.685264467589</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45962.685264467589</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45962.685264467589</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45962.685264467589</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45962.685264467589</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45962.685264467589</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45962.685264467589</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45962.685264467589</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45962.685264467589</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45962.685264467589</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45962.685264467589</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45962.685264467589</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45962.685264467589</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45962.685264467589</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45962.685264467589</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45962.685264467589</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45962.685264467589</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45962.685264467589</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45962.685264467589</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45962.685264467589</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45962.685264467589</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45962.685264467589</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45962.685264467589</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45962.685264467589</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45962.685264467589</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45962.685264467589</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45962.685264467589</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45962.685264467589</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45962.685264467589</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45962.685264467589</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45962.685264467589</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45962.685264467589</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45962.685264467589</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45962.685264467589</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45962.685264467589</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45962.685264467589</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45962.685264467589</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45962.685264467589</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45962.685264467589</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45962.685264467589</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45962.685264467589</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45962.685264467589</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45962.685264467589</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45962.685264467589</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45962.685264467589</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45962.685264467589</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45962.685264467589</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45962.685264467589</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45962.685264467589</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45962.685264467589</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45962.685264467589</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45962.685264467589</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45962.685264467589</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45962.685264467589</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45962.685264467589</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45962.685264467589</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45962.685264467589</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45962.685264467589</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45962.685264467589</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45962.685264467589</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45962.685264467589</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45962.685264467589</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45962.685264467589</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45962.685264467589</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45962.685264467589</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45962.685264467589</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45962.685264467589</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45962.685264467589</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45962.685264467589</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45962.685264467589</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45962.685264467589</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45962.685264467589</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45962.685264467589</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45962.685264467589</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45962.685264467589</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45962.685264467589</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45962.685264467589</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45962.685264467589</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45962.685264467589</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45962.685264467589</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45962.685264467589</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45962.685264467589</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45962.685264467589</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45962.685264467589</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45962.685264467589</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45962.685264467589</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45962.685264467589</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45962.685264467589</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45962.685264467589</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45962.685264467589</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45962.685264467589</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45962.685264467589</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45962.685264467589</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45962.685264467589</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45962.685264467589</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45962.685264467589</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45962.685264467589</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45962.685264467589</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45962.685264467589</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45962.685264467589</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45962.685264467589</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45962.685264467589</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45962.685264467589</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45962.685264467589</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45962.685264467589</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45962.685264467589</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45962.685264467589</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45962.685264467589</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45962.685264467589</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45962.685264467589</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45962.685264467589</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45962.685264467589</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45962.685264467589</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45962.685264467589</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45962.685264467589</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45962.685264467589</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45962.685264467589</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45962.685264467589</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45962.685264467589</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45962.685264467589</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45962.685264467589</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45962.685264467589</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45962.685264467589</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45962.685264467589</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45962.685264467589</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45962.685264467589</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45962.685264467589</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45962.685264467589</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45962.685264467589</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45962.685264467589</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45962.685264467589</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45962.685264467589</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45962.685264467589</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45962.685264467589</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45962.685264467589</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45962.685264467589</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45962.685264467589</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45962.685264467589</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45962.685264467589</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45962.685264467589</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45962.685264467589</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45962.685264467589</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45962.685264467589</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45962.685264467589</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45962.685264467589</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45962.685264467589</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45962.685264467589</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45962.685264467589</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45962.685264467589</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45962.685264467589</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45962.685264467589</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45962.685264467589</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45962.685264467589</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45962.685264467589</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45962.685264467589</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45962.685264467589</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45962.685264467589</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45962.685264467589</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45962.685264467589</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45962.685264467589</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45962.685264467589</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45962.685264467589</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45962.685264467589</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45962.685264467589</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45962.685264467589</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45962.685264467589</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45962.685264467589</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45962.685264467589</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45962.685264467589</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45962.685264467589</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45962.685264467589</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45962.685264467589</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45962.685264467589</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45962.685264467589</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45962.685264467589</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45962.685264467589</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45962.685264467589</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45962.685264467589</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45962.685264467589</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45962.685264467589</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45962.685264467589</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45962.685264467589</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45962.685264467589</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45962.685264467589</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45962.685264467589</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45962.685264467589</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45962.685264467589</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45962.685264467589</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45962.685264467589</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45962.685264467589</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45962.685264467589</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45962.685264467589</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45962.685264467589</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45962.685264467589</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45962.685264467589</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45962.685264467589</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45962.685264467589</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45962.685264467589</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45962.685264467589</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45962.685264467589</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45962.685264467589</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45962.685264467589</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45962.685264467589</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45962.685264467589</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45962.685264467589</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45962.685264467589</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45962.685264467589</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45962.685264467589</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45962.685264467589</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45962.685264467589</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45962.685264467589</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45962.685264467589</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45962.685264467589</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45962.685264467589</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45962.685264467589</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45962.685264467589</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45962.685264467589</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45962.685264467589</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45962.685264467589</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45962.685264467589</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45962.685264467589</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45962.685264467589</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45962.685264467589</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45962.685264467589</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45962.685264467589</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45962.685264467589</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45962.685264467589</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45962.685264467589</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45962.685264467589</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45962.685264467589</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45962.685264467589</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45962.685264467589</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45962.685264467589</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45962.685264467589</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45962.685264467589</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45962.685264467589</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45962.685264467589</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45962.685264467589</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45962.685264467589</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45962.685264467589</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45962.685264467589</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45962.685264467589</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45962.685264467589</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45962.685264467589</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45962.685264467589</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45962.685264467589</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45962.685264467589</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45962.685264467589</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45962.685264467589</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45962.685264467589</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45962.685264467589</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45962.685264467589</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45962.685264467589</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45962.685264467589</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45962.685264467589</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45962.685264467589</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45962.685264467589</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45962.685264467589</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45962.685264467589</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45962.685264467589</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45962.685264467589</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45962.685264467589</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45962.685264467589</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45962.685264467589</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45962.685264467589</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45962.685264467589</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45962.685264467589</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45962.685264467589</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45962.685264467589</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45962.685264467589</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45962.685264467589</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45962.685264467589</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45962.685264467589</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45962.685264467589</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45962.685264467589</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45962.685264467589</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45962.685264467589</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45962.685264467589</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45962.685264467589</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45962.685264467589</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45962.685264467589</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45962.685264467589</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45962.685264467589</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45962.685264467589</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45962.685264467589</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45962.685264467589</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45962.685264467589</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45962.685264467589</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45962.685264467589</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45962.685264467589</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45962.685264467589</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45962.685264467589</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45962.685264467589</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45962.685264467589</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45962.685264467589</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45962.685264467589</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45962.685264467589</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45962.685264467589</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45962.685264467589</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45962.685264467589</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45962.685264467589</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45962.685264467589</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45962.685264467589</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45962.685264467589</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45962.685264467589</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45962.685264467589</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45962.685264467589</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45962.685264467589</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45962.685264467589</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45962.685264467589</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45962.685264467589</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45962.685264467589</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45962.685264467589</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45962.685264467589</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45962.685264467589</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45962.685264467589</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45962.685264467589</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45962.685264467589</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45962.685264467589</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45962.685264467589</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45962.685264467589</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45962.685264467589</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45962.685264467589</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45962.685264467589</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45962.685264467589</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45962.685264467589</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45962.685264467589</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45962.685264467589</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45962.685264467589</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45962.685264467589</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45962.685264467589</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45962.685264467589</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45962.685264467589</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45962.685264467589</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45962.685264467589</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45962.685264467589</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45962.685264467589</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45962.685264467589</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45962.685264467589</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45962.685264467589</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45962.685264467589</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45962.685264467589</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45962.685264467589</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45962.685264467589</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45962.685264467589</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45962.685264467589</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45962.685264467589</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45962.685264467589</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45962.685264467589</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45962.685264467589</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45962.685264467589</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45962.685264467589</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45962.685264467589</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45962.685264467589</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45962.685264467589</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45962.685264467589</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45962.685264467589</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45962.685264467589</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45962.685264467589</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45962.685264467589</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45962.685264467589</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45962.685264467589</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45962.685264467589</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45962.685264467589</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45962.685264467589</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45962.685264467589</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45962.685264467589</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45962.685264467589</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45962.685264467589</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45962.685264467589</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45962.685264467589</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45962.685264467589</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45962.685264467589</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45962.685264467589</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45962.685264467589</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45962.685264467589</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45962.685264467589</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45962.685264467589</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45962.685264467589</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45962.685264467589</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45962.685264467589</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45962.685264467589</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45962.685264467589</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45962.685264467589</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45962.685264467589</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45962.685264467589</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45962.685264467589</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45962.685264467589</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45962.685264467589</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45962.685264467589</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45962.685264467589</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45962.685264467589</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45962.685264467589</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45962.685264467589</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45962.685264467589</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45962.685264467589</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45962.685264467589</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45962.685264467589</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45962.685264467589</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45962.685264467589</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45962.685264467589</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45962.685264467589</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45962.685264467589</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45962.685264467589</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45962.685264467589</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45962.685264467589</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45962.685264467589</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45962.685264467589</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45962.685264467589</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45962.685264467589</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45962.685264467589</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45962.685264467589</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45962.685264467589</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45962.685264467589</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45962.685264467589</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45962.685264467589</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45962.685264467589</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45962.685264467589</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45962.685264467589</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45962.685264467589</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45962.685264467589</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45962.685264467589</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45962.685264467589</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45962.685264467589</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45962.685264467589</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45962.685264467589</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45962.685264467589</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45962.685264467589</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45962.685264467589</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45962.685264467589</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45962.685264467589</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45962.685264467589</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45962.685264467589</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45962.685264467589</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45962.685264467589</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45962.685264467589</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45962.685264467589</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45962.685264467589</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45962.685264467589</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45962.685264467589</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45962.685264467589</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45962.685264467589</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45962.685264467589</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45962.685264467589</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45962.685264467589</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45962.685264467589</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45962.685264467589</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45962.685264467589</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45962.685264467589</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45962.685264467589</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45962.685264467589</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45962.685264467589</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45962.685264467589</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45962.685264467589</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45962.685264467589</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45962.685264467589</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45962.685264467589</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45962.685264467589</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45962.685264467589</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45962.685264467589</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45962.685264467589</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45962.685264467589</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45962.685264467589</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45962.685264467589</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45962.685264467589</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45962.685264467589</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45962.685264467589</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45962.685264467589</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45962.685264467589</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45962.685264467589</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45962.685264467589</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45962.685264467589</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45962.685264467589</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45962.685264467589</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45962.685264467589</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45962.685264467589</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45962.685264467589</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45962.685264467589</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45962.685264467589</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45962.685264467589</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45962.685264467589</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45962.685264467589</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45962.685264467589</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45962.685264467589</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45962.685264467589</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45962.685264467589</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45962.685264467589</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45962.685264467589</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45962.685264467589</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45962.685264467589</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45962.685264467589</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45962.685264467589</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45962.685264467589</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45962.685264467589</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45962.685264467589</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45962.685264467589</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45962.685264467589</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45962.685264467589</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45962.685264467589</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45962.685264467589</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45962.685264467589</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45962.685264467589</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45962.685264467589</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45962.685264467589</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45962.685264467589</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45962.685264467589</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45962.685264467589</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45962.685264467589</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45962.685264467589</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45962.685264467589</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45962.685264467589</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45962.685264467589</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45962.685264467589</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45962.685264467589</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45962.685264467589</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45962.685264467589</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45962.685264467589</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45962.685264467589</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45962.685264467589</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45962.685264467589</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45962.685264467589</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45962.685264467589</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45962.685264467589</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45962.685264467589</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45962.685264467589</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45962.685264467589</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45962.685264467589</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45962.685264467589</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45962.685264467589</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45962.685264467589</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45962.685264467589</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45962.685264467589</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45962.685264467589</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45962.685264467589</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45962.685264467589</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45962.685264467589</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45962.685264467589</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45962.685264467589</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45962.685264467589</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45962.685264467589</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45962.685264467589</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45962.685264467589</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45962.685264467589</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45962.685264467589</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45962.685264467589</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45962.685264467589</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45962.685264467589</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45962.685264467589</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45962.685264467589</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45962.685264467589</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45962.685264467589</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45962.685264467589</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45962.685264467589</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45962.685264467589</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45962.685264467589</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45962.685264467589</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45962.685264467589</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45962.685264467589</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45962.685264467589</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45962.685264467589</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45962.685264467589</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45962.685264467589</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45962.685264467589</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45962.685264467589</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45962.685264467589</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45962.685264467589</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45962.685264467589</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45962.685264467589</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45962.685264467589</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45962.685264467589</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45962.685264467589</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45962.685264467589</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45962.685264467589</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45962.685264467589</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45962.685264467589</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45962.685264467589</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45962.685264467589</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45962.685264467589</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45962.685264467589</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45962.685264467589</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45962.685264467589</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45962.685264467589</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45962.685264467589</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45962.685264467589</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45962.685264467589</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45962.685264467589</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45962.685264467589</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45962.685264467589</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45962.685264467589</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45962.685264467589</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45962.685264467589</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45962.685264467589</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45962.685264467589</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45962.685264467589</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45962.685264467589</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45962.685264467589</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45962.685264467589</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45962.685264467589</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45962.685264467589</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45962.685264467589</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45962.685264467589</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45962.685264467589</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45962.685264467589</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45962.685264467589</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45962.685264467589</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45962.685264467589</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45962.685264467589</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45962.685264467589</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45962.685264467589</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45962.685264467589</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45962.685264467589</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45962.685264467589</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45962.685264467589</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45962.685264467589</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45962.685264467589</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45962.685264467589</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45962.685264467589</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45962.685264467589</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45962.685264467589</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45962.685264467589</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45962.685264467589</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45962.685264467589</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45962.685264467589</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45962.685264467589</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45962.685264467589</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45962.685264467589</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45962.685264467589</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45962.685264467589</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45962.685264467589</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45962.685264467589</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45962.685264467589</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45962.685264467589</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45962.685264467589</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45962.685264467589</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45962.685264467589</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45962.685264467589</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45962.685264467589</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45962.685264467589</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45962.685264467589</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45962.685264467589</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45962.685264467589</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45962.685264467589</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45962.685264467589</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45962.685264467589</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45962.685264467589</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45962.685264467589</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45962.685264467589</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45962.685264467589</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45962.685264467589</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45962.685264467589</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45962.685264467589</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45962.685264467589</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45962.685264467589</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45962.685264467589</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45962.685264467589</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45962.685264467589</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45962.685264467589</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45962.685264467589</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45962.685264467589</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45962.685264467589</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45962.685264467589</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45962.685264467589</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45962.685264467589</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45962.685264467589</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45962.685264467589</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45962.685264467589</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45962.685264467589</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45962.685264467589</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45962.685264467589</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45962.685264467589</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45962.685264467589</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45962.685264467589</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45962.685264467589</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45962.685264467589</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45962.685264467589</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45962.685264467589</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45962.685264467589</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45962.685264467589</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45962.685264467589</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45962.685264467589</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45962.685264467589</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45962.685264467589</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45962.685264467589</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45962.685264467589</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45962.685264467589</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45962.685264467589</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45962.685264467589</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45962.685264467589</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45962.685264467589</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45962.685264467589</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45962.685264467589</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45962.685264467589</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45962.685264467589</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45962.685264467589</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45962.685264467589</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45962.685264467589</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45962.685264467589</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45962.685264467589</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45962.685264467589</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45962.685264467589</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45962.685264467589</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45962.685264467589</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45962.685264467589</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45962.685264467589</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45962.685264467589</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45962.685264467589</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45962.685264467589</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45962.685264467589</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45962.685264467589</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45962.685264467589</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45962.685264467589</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45962.685264467589</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45962.685264467589</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45962.685264467589</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45962.685264467589</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45962.685264467589</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45962.685264467589</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45962.685264467589</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45962.685264467589</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45962.685264467589</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45962.685264467589</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45962.685264467589</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45962.685264467589</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45962.685264467589</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45962.685264467589</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45962.685264467589</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45962.685264467589</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45962.685264467589</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45962.685264467589</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45962.685264467589</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45962.685264467589</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45962.685264467589</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45962.685264467589</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45962.685264467589</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45962.685264467589</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45962.685264467589</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45962.685264467589</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45962.685264467589</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45962.685264467589</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45962.685264467589</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45962.685264467589</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45962.685264467589</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45962.685264467589</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45962.685264467589</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45962.685264467589</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45962.685264467589</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45962.685264467589</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45962.685264467589</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45962.685264467589</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45962.685264467589</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45962.685264467589</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45962.685264467589</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45962.685264467589</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45962.685264467589</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45962.685264467589</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45962.685264467589</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45962.685264467589</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45962.685264467589</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45962.685264467589</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45962.685264467589</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45962.685264467589</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45962.685264467589</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45962.685264467589</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45962.685264467589</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45962.685264467589</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45962.685264467589</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45962.685264467589</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45962.685264467589</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45962.685264467589</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45962.685264467589</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45962.685264467589</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45962.685264467589</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45962.685264467589</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45962.685264467589</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45962.685264467589</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45962.685264467589</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45962.685264467589</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45962.685264467589</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45962.685264467589</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45962.685264467589</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45962.685264467589</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45962.685264467589</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45962.685264467589</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45962.685264467589</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45962.685264467589</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45962.685264467589</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45962.685264467589</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45962.685264467589</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45962.685264467589</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45962.685264467589</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45962.685264467589</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45962.685264467589</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45962.685264467589</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45962.685264467589</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45962.685264467589</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45962.685264467589</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45962.685264467589</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45962.685264467589</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45962.685264467589</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45962.685264467589</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45962.685264467589</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45962.685264467589</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45962.685264467589</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45962.685264467589</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45962.685264467589</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45962.685264467589</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45962.685264467589</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45962.685264467589</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45962.685264467589</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45962.685264467589</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45962.685264467589</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45962.685264467589</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45962.685264467589</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45962.685264467589</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45962.685264467589</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45962.685264467589</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45962.685264467589</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45962.685264467589</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45962.685264467589</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45962.685264467589</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45962.685264467589</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45962.685264467589</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45962.685264467589</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45962.685264467589</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45962.685264467589</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45962.685264467589</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45962.685264467589</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45962.685264467589</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45962.685264467589</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45962.685264467589</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45962.685264467589</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45962.685264467589</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45962.685264467589</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45962.685264467589</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45962.685264467589</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45962.685264467589</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45962.685264467589</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45962.685264467589</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45962.685264467589</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45962.685264467589</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45962.685264467589</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45962.685264467589</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45962.685264467589</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45962.685264467589</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45962.685264467589</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45962.685264467589</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45962.685264467589</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45962.685264467589</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45962.685264467589</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45962.685264467589</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45962.685264467589</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45962.685264467589</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45962.685264467589</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45962.685264467589</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45962.685264467589</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45962.685264467589</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45962.685264467589</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45962.685264467589</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45962.685264467589</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45962.685264467589</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45962.685264467589</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45962.685264467589</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45962.685264467589</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45962.685264467589</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45962.685264467589</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45962.685264467589</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45962.685264467589</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45962.685264467589</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45962.685264467589</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45962.685264467589</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45962.685264467589</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45962.685264467589</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45962.685264467589</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45962.685264467589</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45962.685264467589</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45962.685264467589</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45962.685264467589</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45962.685264467589</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45962.685264467589</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45962.685264467589</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45962.685264467589</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45962.685264467589</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45962.685264467589</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45962.685264467589</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45962.685264467589</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45962.685264467589</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45962.685264467589</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45962.685264467589</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45962.685264467589</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45962.685264467589</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45962.685264467589</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45962.685264467589</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45962.685264467589</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45962.685264467589</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45962.685264467589</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45962.685264467589</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45962.685264467589</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45962.685264467589</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45962.685264467589</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45962.685264467589</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45962.685264467589</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45962.685264467589</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45962.685264467589</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45962.685264467589</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45962.685264467589</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45962.685264467589</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45962.685264467589</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45962.685264467589</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45962.685264467589</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45962.685264467589</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45962.685264467589</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45962.685264467589</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45962.685264467589</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45962.685264467589</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45962.685264467589</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45962.685264467589</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45962.685264467589</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45962.685264467589</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45962.685264467589</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45962.685264467589</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45962.685264467589</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45962.685264467589</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45962.685264467589</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45962.685264467589</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45962.685264467589</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45962.685264467589</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45962.685264467589</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45962.685264467589</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45962.685264467589</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45962.685264467589</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45962.685264467589</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45962.685264467589</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45962.685264467589</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45962.685264467589</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45962.685264467589</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45962.685264467589</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45962.685264467589</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45962.685264467589</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45962.685264467589</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45962.685264467589</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45962.685264467589</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45962.685264467589</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45962.685264467589</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45962.685264467589</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45962.685264467589</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45962.685264467589</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45962.685264467589</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45962.685264467589</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45962.685264467589</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45962.685264467589</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45962.685264467589</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45962.685264467589</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45962.685264467589</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45962.685264467589</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45962.685264467589</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45962.685264467589</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45962.685264467589</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45962.685264467589</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45962.685264467589</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45962.685264467589</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45962.685264467589</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45962.685264467589</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45962.685264467589</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45962.685264467589</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45962.685264467589</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45962.685264467589</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45962.685264467589</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45962.685264467589</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45962.685264467589</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45962.685264467589</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45962.685264467589</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45962.685264467589</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45962.685264467589</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45962.685264467589</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45962.685264467589</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45962.685264467589</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45962.685264467589</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45962.685264467589</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45962.685264467589</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45962.685264467589</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45962.685264467589</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45962.685264467589</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45962.685264467589</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45962.685264467589</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45962.685264467589</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45962.685264467589</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45962.685264467589</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45962.685264467589</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45962.685264467589</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45962.685264467589</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45962.685264467589</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45962.685264467589</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45962.685264467589</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45962.685264467589</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45962.685264467589</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45962.685264467589</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45962.685264467589</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45962.685264467589</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45962.685264467589</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45962.685264467589</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45962.685264467589</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45962.685264467589</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45962.685264467589</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45962.685264467589</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45962.685264467589</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45962.685264467589</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45962.685264467589</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45962.685264467589</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45962.685264467589</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45962.685264467589</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45962.685264467589</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45962.685264467589</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45962.685264467589</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45962.685264467589</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45962.685264467589</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45962.685264467589</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45962.685264467589</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45962.685264467589</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45962.685264467589</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45962.685264467589</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45962.685264467589</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45962.685264467589</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45962.685264467589</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45962.685264467589</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45962.685264467589</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45962.685264467589</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45962.685264467589</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45962.685264467589</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45962.685264467589</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45962.685264467589</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45962.685264467589</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45962.685264467589</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45962.685264467589</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45962.685264467589</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45962.685264467589</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45962.685264467589</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45962.685264467589</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45962.685264467589</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45962.685264467589</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45962.685264467589</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45962.685264467589</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45962.685264467589</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45962.685264467589</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45962.685264467589</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45962.685264467589</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45962.685264467589</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45962.685264467589</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45962.685264467589</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45962.685264467589</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45962.685264467589</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45962.685264467589</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45962.685264467589</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45962.685264467589</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45962.685264467589</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45962.685264467589</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45962.685264467589</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45962.685264467589</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45962.685264467589</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45962.685264467589</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45962.685264467589</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45962.685264467589</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45962.685264467589</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45962.685264467589</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45962.685264467589</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45962.685264467589</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45962.685264467589</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45962.685264467589</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45962.685264467589</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45962.685264467589</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45962.685264467589</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45962.685264467589</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45962.685264467589</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45962.685264467589</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45962.685264467589</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45962.685264467589</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45962.685264467589</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45962.685264467589</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45962.685264467589</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45962.685264467589</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45962.685264467589</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45962.685264467589</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45962.685264467589</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45962.685264467589</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45962.685264467589</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45962.685264467589</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45962.685264467589</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45962.685264467589</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45962.685264467589</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45962.685264467589</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45962.685264467589</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45962.685264467589</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45962.685264467589</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45962.685264467589</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45962.685264467589</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45962.685264467589</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45962.685264467589</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45962.685264467589</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45962.685264467589</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45962.685264467589</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45962.685264467589</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45962.685264467589</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45962.685264467589</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45962.685264467589</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45962.685264467589</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45962.685264467589</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45962.685264467589</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45962.685264467589</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45962.685264467589</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45962.685264467589</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45962.685264467589</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45962.685264467589</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45962.685264467589</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45962.685264467589</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45962.685264467589</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45962.685264467589</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45962.685264467589</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45962.685264467589</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45962.685264467589</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45962.685264467589</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45962.685264467589</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45962.685264467589</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45962.685264467589</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45962.685264467589</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45962.685264467589</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45962.685264467589</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45962.685264467589</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45962.685264467589</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45962.685264467589</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45962.685264467589</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45962.685264467589</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45962.685264467589</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45962.685264467589</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45962.685264467589</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45962.685264467589</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45962.685264467589</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45962.685264467589</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45962.685264467589</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45962.685264467589</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45962.685264467589</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45962.685264467589</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45962.685264467589</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45962.685264467589</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45962.685264467589</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45962.685264467589</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45962.685264467589</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45962.685264467589</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45962.685264467589</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45962.685264467589</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45962.685264467589</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45962.685264467589</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45962.685264467589</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45962.685264467589</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45962.685264467589</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45962.685264467589</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45962.685264467589</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45962.685264467589</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45962.685264467589</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45962.685264467589</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45962.685264467589</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45962.685264467589</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45962.685264467589</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45962.685264467589</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45962.685264467589</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45962.685264467589</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45962.685264467589</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45962.685264467589</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45962.685264467589</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45962.685264467589</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45962.685264467589</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45962.685264467589</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45962.685264467589</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45962.685264467589</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45962.685264467589</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45962.685264467589</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45962.685264467589</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45962.685264467589</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45962.685264467589</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45962.685264467589</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45962.685264467589</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45962.685264467589</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45962.685264467589</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45962.685264467589</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45962.685264467589</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45962.685264467589</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45962.685264467589</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45962.685264467589</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45962.685264467589</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45962.685264467589</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45962.685264467589</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45962.685264467589</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45962.685264467589</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45962.685264467589</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45962.685264467589</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45962.685264467589</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45962.685264467589</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45962.685264467589</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39107</v>
      </c>
      <c r="B2" s="93" t="str">
        <f>IFERROR(VLOOKUP(D2,DB!A:K,11,0),"")</f>
        <v>R4</v>
      </c>
      <c r="C2" s="96">
        <v>1</v>
      </c>
      <c r="D2" s="93" t="s">
        <v>35092</v>
      </c>
      <c r="E2" s="97" t="s">
        <v>39021</v>
      </c>
      <c r="F2" s="98">
        <v>45703.480717592596</v>
      </c>
      <c r="G2" s="99">
        <f ca="1">IFERROR(NOW()-F2,"")</f>
        <v>259.20454687499296</v>
      </c>
      <c r="H2" s="98">
        <v>45703.474768518521</v>
      </c>
      <c r="I2" s="98" t="str">
        <f>IFERROR(VLOOKUP(D2,DB!A:F,6,0),"")</f>
        <v>SCECO</v>
      </c>
      <c r="J2" s="98" t="str">
        <f>IFERROR(VLOOKUP(D2,DB!A:G,7,0),"")</f>
        <v>Dead</v>
      </c>
      <c r="K2" s="100" t="s">
        <v>39108</v>
      </c>
      <c r="L2" s="93" t="str">
        <f>IFERROR(VLOOKUP(D2,DB!A:I,9,0),"")</f>
        <v>Latis</v>
      </c>
    </row>
    <row r="3" spans="1:16" ht="26.25" customHeight="1">
      <c r="A3" s="168" t="s">
        <v>39109</v>
      </c>
      <c r="B3" s="118" t="str">
        <f>IFERROR(VLOOKUP(D3,DB!A:K,11,0),"")</f>
        <v>R4</v>
      </c>
      <c r="C3" s="119">
        <v>1</v>
      </c>
      <c r="D3" s="93" t="s">
        <v>28974</v>
      </c>
      <c r="E3" s="97" t="s">
        <v>39021</v>
      </c>
      <c r="F3" s="122">
        <v>45960.96875</v>
      </c>
      <c r="G3" s="123">
        <f ca="1">IFERROR(NOW()-F3,"")</f>
        <v>1.7165144675891497</v>
      </c>
      <c r="H3" s="122">
        <v>45960.963101851848</v>
      </c>
      <c r="I3" s="118" t="str">
        <f>IFERROR(VLOOKUP(D3,DB!A:F,6,0),"")</f>
        <v>SCECO</v>
      </c>
      <c r="J3" s="118" t="str">
        <f>IFERROR(VLOOKUP(D3,DB!A:G,7,0),"")</f>
        <v>Weak</v>
      </c>
      <c r="K3" s="124" t="s">
        <v>39110</v>
      </c>
      <c r="L3" s="120" t="str">
        <f>IFERROR(VLOOKUP(D3,DB!A:I,9,0),"")</f>
        <v>Latis</v>
      </c>
    </row>
    <row r="4" spans="1:16" ht="15" customHeight="1">
      <c r="A4" s="118"/>
      <c r="B4" s="118" t="str">
        <f>IFERROR(VLOOKUP(D4,DB!A:K,11,0),"")</f>
        <v/>
      </c>
      <c r="C4" s="119"/>
      <c r="D4" s="120"/>
      <c r="E4" s="97"/>
      <c r="F4" s="122"/>
      <c r="G4" s="123">
        <f ca="1">IFERROR(NOW()-F4,"")</f>
        <v>45962.685264467589</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45962.685264467589</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45962.685264467589</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45962.685264467589</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45962.685264467589</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45962.685264467589</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45962.685264467589</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45962.685264467589</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45962.685264467589</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45962.685264467589</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45962.685264467589</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45962.685264467589</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45962.685264467589</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45962.685264467589</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45962.685264467589</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45962.685264467589</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45962.685264467589</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45962.685264467589</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45962.685264467589</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45962.685264467589</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45962.685264467589</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45962.685264467589</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45962.685264467589</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45962.685264467589</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45962.685264467589</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45962.685264467589</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45962.685264467589</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45962.685264467589</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45962.685264467589</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45962.685264467589</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45962.685264467589</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45962.685264467589</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45962.685264467589</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45962.685264467589</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45962.685264467589</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45962.685264467589</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45962.685264467589</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45962.685264467589</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45962.685264467589</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45962.685264467589</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45962.685264467589</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45962.685264467589</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45962.685264467589</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45962.685264467589</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45962.685264467589</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45962.685264467589</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45962.685264467589</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45962.685264467589</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45962.685264467589</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45962.685264467589</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45962.685264467589</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45962.685264467589</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45962.685264467589</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45962.685264467589</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45962.685264467589</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45962.685264467589</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45962.685264467589</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45962.685264467589</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45962.685264467589</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45962.685264467589</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45962.685264467589</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45962.685264467589</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45962.685264467589</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45962.685264467589</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45962.685264467589</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45962.685264467589</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45962.685264467589</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45962.685264467589</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45962.685264467589</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45962.685264467589</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45962.685264467589</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45962.685264467589</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45962.685264467589</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45962.685264467589</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45962.685264467589</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45962.685264467589</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45962.685264467589</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45962.685264467589</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45962.685264467589</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45962.685264467589</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45962.685264467589</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45962.685264467589</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45962.685264467589</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45962.685264467589</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45962.685264467589</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45962.685264467589</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45962.685264467589</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45962.685264467589</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45962.685264467589</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45962.685264467589</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45962.685264467589</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45962.685264467589</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45962.685264467589</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45962.685264467589</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45962.685264467589</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45962.685264467589</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45962.685264467589</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45962.685264467589</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45962.685264467589</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45962.685264467589</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45962.685264467589</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45962.685264467589</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45962.685264467589</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45962.685264467589</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45962.685264467589</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45962.685264467589</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45962.685264467589</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45962.685264467589</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45962.685264467589</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45962.685264467589</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45962.685264467589</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workbookViewId="0">
      <selection activeCell="K10" sqref="K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39111</v>
      </c>
      <c r="B2" s="37" t="str">
        <f>IFERROR(VLOOKUP(D2,DB!A:K,11,0),"")</f>
        <v>R5</v>
      </c>
      <c r="C2" s="37">
        <v>3</v>
      </c>
      <c r="D2" s="117" t="s">
        <v>36011</v>
      </c>
      <c r="E2" s="37" t="s">
        <v>39021</v>
      </c>
      <c r="F2" s="38">
        <v>45891.832060185188</v>
      </c>
      <c r="G2" s="143">
        <f ca="1">IFERROR(NOW()-F2,"")</f>
        <v>70.853204282400839</v>
      </c>
      <c r="H2" s="38">
        <v>45891.790393518517</v>
      </c>
      <c r="I2" s="37" t="str">
        <f>IFERROR(VLOOKUP(D2,DB!A:F,6,0),"")</f>
        <v>Generator-SG</v>
      </c>
      <c r="J2" s="37" t="str">
        <f>IFERROR(VLOOKUP(D2,DB!A:G,7,0),"")</f>
        <v>Vandalized</v>
      </c>
      <c r="K2" s="37" t="s">
        <v>39112</v>
      </c>
      <c r="L2" s="37" t="str">
        <f>IFERROR(VLOOKUP(D2,DB!A:I,9,0),"")</f>
        <v>Latis</v>
      </c>
      <c r="M2" s="116"/>
    </row>
    <row r="3" spans="1:13" ht="30.75">
      <c r="A3" s="37" t="s">
        <v>39113</v>
      </c>
      <c r="B3" s="37" t="str">
        <f>IFERROR(VLOOKUP(D3,DB!A:K,11,0),"")</f>
        <v>R5</v>
      </c>
      <c r="C3" s="37">
        <v>1</v>
      </c>
      <c r="D3" s="37" t="s">
        <v>33268</v>
      </c>
      <c r="E3" s="37" t="s">
        <v>39100</v>
      </c>
      <c r="F3" s="38">
        <v>45926.188877314817</v>
      </c>
      <c r="G3" s="143">
        <f t="shared" ref="G3" ca="1" si="0">IFERROR(NOW()-F3,"")</f>
        <v>36.496387152772513</v>
      </c>
      <c r="H3" s="38">
        <v>45926.158159722225</v>
      </c>
      <c r="I3" s="37" t="str">
        <f>IFERROR(VLOOKUP(D3,DB!A:F,6,0),"")</f>
        <v>SCECO</v>
      </c>
      <c r="J3" s="37" t="str">
        <f>IFERROR(VLOOKUP(D3,DB!A:G,7,0),"")</f>
        <v>Good</v>
      </c>
      <c r="K3" s="37" t="s">
        <v>39114</v>
      </c>
      <c r="L3" s="37" t="str">
        <f>IFERROR(VLOOKUP(D3,DB!A:I,9,0),"")</f>
        <v>Latis</v>
      </c>
      <c r="M3" s="116"/>
    </row>
    <row r="4" spans="1:13" ht="48" customHeight="1">
      <c r="A4" s="151" t="s">
        <v>39115</v>
      </c>
      <c r="B4" s="151" t="str">
        <f>IFERROR(VLOOKUP(D4,DB!A:K,11,0),"")</f>
        <v>R5</v>
      </c>
      <c r="C4" s="151">
        <v>1</v>
      </c>
      <c r="D4" s="151" t="s">
        <v>34758</v>
      </c>
      <c r="E4" s="151" t="s">
        <v>39100</v>
      </c>
      <c r="F4" s="152">
        <v>45948.661111111112</v>
      </c>
      <c r="G4" s="153">
        <f ca="1">IFERROR(NOW()-F4,"")</f>
        <v>14.024153356476745</v>
      </c>
      <c r="H4" s="152">
        <v>45948.661111111112</v>
      </c>
      <c r="I4" s="151" t="str">
        <f>IFERROR(VLOOKUP(D4,DB!A:F,6,0),"")</f>
        <v>SCECO</v>
      </c>
      <c r="J4" s="151" t="str">
        <f>IFERROR(VLOOKUP(D4,DB!A:G,7,0),"")</f>
        <v>Dead</v>
      </c>
      <c r="K4" s="151" t="s">
        <v>39116</v>
      </c>
      <c r="L4" s="151" t="str">
        <f>IFERROR(VLOOKUP(D4,DB!A:I,9,0),"")</f>
        <v>Latis</v>
      </c>
    </row>
    <row r="5" spans="1:13" ht="15">
      <c r="A5" s="151"/>
      <c r="B5" s="151" t="str">
        <f>IFERROR(VLOOKUP(D5,DB!A:K,11,0),"")</f>
        <v/>
      </c>
      <c r="C5" s="151"/>
      <c r="D5" s="151"/>
      <c r="E5" s="151"/>
      <c r="F5" s="152"/>
      <c r="G5" s="153">
        <f ca="1">IFERROR(NOW()-F5,"")</f>
        <v>45962.685264467589</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45962.685264467589</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45962.685264467589</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45962.685264467589</v>
      </c>
      <c r="H8" s="152"/>
      <c r="I8" s="151" t="str">
        <f>IFERROR(VLOOKUP(D8,DB!A:F,6,0),"")</f>
        <v/>
      </c>
      <c r="J8" s="151" t="str">
        <f>IFERROR(VLOOKUP(D8,DB!A:G,7,0),"")</f>
        <v/>
      </c>
      <c r="K8" s="151"/>
      <c r="L8" s="151" t="str">
        <f>IFERROR(VLOOKUP(D8,DB!A:I,9,0),"")</f>
        <v/>
      </c>
    </row>
    <row r="9" spans="1:13" ht="15">
      <c r="A9" s="151"/>
      <c r="B9" s="151" t="str">
        <f>IFERROR(VLOOKUP(D9,DB!A:K,11,0),"")</f>
        <v/>
      </c>
      <c r="C9" s="151"/>
      <c r="D9" s="169"/>
      <c r="E9" s="151"/>
      <c r="F9" s="152"/>
      <c r="G9" s="153">
        <f ca="1">IFERROR(NOW()-F9,"")</f>
        <v>45962.685264467589</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45962.685264467589</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45962.685264467589</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45962.685264467589</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45962.685264467589</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45962.685264467589</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45962.685264467589</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45962.685264467589</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45962.685264467589</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45962.685264467589</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45962.685264467589</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45962.685264467589</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45962.685264467589</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45962.685264467589</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45962.685264467589</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45962.685264467589</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45962.685264467589</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45962.685264467589</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45962.685264467589</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45962.685264467589</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45962.685264467589</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45962.685264467589</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45962.685264467589</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45962.685264467589</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45962.685264467589</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45962.685264467589</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45962.685264467589</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45962.685264467589</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45962.685264467589</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45962.685264467589</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45962.685264467589</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45962.685264467589</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45962.685264467589</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45962.685264467589</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45962.685264467589</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45962.685264467589</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45962.685264467589</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45962.685264467589</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45962.685264467589</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45962.685264467589</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45962.685264467589</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45962.685264467589</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45962.685264467589</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45962.685264467589</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45962.685264467589</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45962.685264467589</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45962.685264467589</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45962.685264467589</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45962.685264467589</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45962.685264467589</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45962.685264467589</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45962.685264467589</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45962.685264467589</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45962.685264467589</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45962.685264467589</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45962.685264467589</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45962.685264467589</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45962.685264467589</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45962.685264467589</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45962.685264467589</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45962.685264467589</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45962.685264467589</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45962.685264467589</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45962.685264467589</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45962.685264467589</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45962.685264467589</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45962.685264467589</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45962.685264467589</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45962.685264467589</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45962.685264467589</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45962.685264467589</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45962.685264467589</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45962.685264467589</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45962.685264467589</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45962.685264467589</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45962.685264467589</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45962.685264467589</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45962.685264467589</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45962.685264467589</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45962.685264467589</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45962.685264467589</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45962.685264467589</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45962.685264467589</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45962.685264467589</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45962.685264467589</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45962.685264467589</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45962.685264467589</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45962.685264467589</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45962.685264467589</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45962.685264467589</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45962.685264467589</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45962.685264467589</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45962.685264467589</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45962.685264467589</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45962.685264467589</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45962.685264467589</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45962.685264467589</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45962.685264467589</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45962.685264467589</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45962.685264467589</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45962.685264467589</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45962.685264467589</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45962.685264467589</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45962.685264467589</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45962.685264467589</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45962.685264467589</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45962.685264467589</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45962.685264467589</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45962.685264467589</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45962.685264467589</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45962.685264467589</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45962.685264467589</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45962.685264467589</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45962.685264467589</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45962.685264467589</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45962.685264467589</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45962.685264467589</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45962.685264467589</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45962.685264467589</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45962.685264467589</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45962.685264467589</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45962.685264467589</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45962.685264467589</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45962.685264467589</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45962.685264467589</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45962.685264467589</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45962.685264467589</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45962.685264467589</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45962.685264467589</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45962.685264467589</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45962.685264467589</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45962.685264467589</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45962.685264467589</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45962.685264467589</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45962.685264467589</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45962.685264467589</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45962.685264467589</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45962.685264467589</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45962.685264467589</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45962.685264467589</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45962.685264467589</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45962.685264467589</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45962.685264467589</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45962.685264467589</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45962.685264467589</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45962.685264467589</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45962.685264467589</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45962.685264467589</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45962.685264467589</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45962.685264467589</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45962.685264467589</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45962.685264467589</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45962.685264467589</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45962.685264467589</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45962.685264467589</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45962.685264467589</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45962.685264467589</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45962.685264467589</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45962.685264467589</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45962.685264467589</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45962.685264467589</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45962.685264467589</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45962.685264467589</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45962.685264467589</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45962.685264467589</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45962.685264467589</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45962.685264467589</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45962.685264467589</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45962.685264467589</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45962.685264467589</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45962.685264467589</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45962.685264467589</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45962.685264467589</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45962.685264467589</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45962.685264467589</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45962.685264467589</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45962.685264467589</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45962.685264467589</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45962.685264467589</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45962.685264467589</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45962.685264467589</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45962.685264467589</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45962.685264467589</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45962.685264467589</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45962.685264467589</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45962.685264467589</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45962.685264467589</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45962.685264467589</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45962.685264467589</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45962.685264467589</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45962.685264467589</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45962.685264467589</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45962.685264467589</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45962.685264467589</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45962.685264467589</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45962.685264467589</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45962.685264467589</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45962.685264467589</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45962.685264467589</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45962.685264467589</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45962.685264467589</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45962.685264467589</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45962.685264467589</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45962.685264467589</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45962.685264467589</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45962.685264467589</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45962.685264467589</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45962.685264467589</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45962.685264467589</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45962.685264467589</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45962.685264467589</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45962.685264467589</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45962.685264467589</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45962.685264467589</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45962.685264467589</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45962.685264467589</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45962.685264467589</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45962.685264467589</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45962.685264467589</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45962.685264467589</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45962.685264467589</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45962.685264467589</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45962.685264467589</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45962.685264467589</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45962.685264467589</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45962.685264467589</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45962.685264467589</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45962.685264467589</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45962.685264467589</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45962.685264467589</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45962.685264467589</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45962.685264467589</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45962.685264467589</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45962.685264467589</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45962.685264467589</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45962.685264467589</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45962.685264467589</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45962.685264467589</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45962.685264467589</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45962.685264467589</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45962.685264467589</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45962.685264467589</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45962.685264467589</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45962.685264467589</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45962.685264467589</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45962.685264467589</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45962.685264467589</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45962.685264467589</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45962.685264467589</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45962.685264467589</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45962.685264467589</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45962.685264467589</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45962.685264467589</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45962.685264467589</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45962.685264467589</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45962.685264467589</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45962.685264467589</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45962.685264467589</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45962.685264467589</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45962.685264467589</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45962.685264467589</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45962.685264467589</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45962.685264467589</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45962.685264467589</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45962.685264467589</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45962.685264467589</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45962.685264467589</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45962.685264467589</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45962.685264467589</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45962.685264467589</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45962.685264467589</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45962.685264467589</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45962.685264467589</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45962.685264467589</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45962.685264467589</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45962.685264467589</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45962.685264467589</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45962.685264467589</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45962.685264467589</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45962.685264467589</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45962.685264467589</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45962.685264467589</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45962.685264467589</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45962.685264467589</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45962.685264467589</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45962.685264467589</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45962.685264467589</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45962.685264467589</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45962.685264467589</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45962.685264467589</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45962.685264467589</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45962.685264467589</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45962.685264467589</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45962.685264467589</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45962.685264467589</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45962.685264467589</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45962.685264467589</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45962.685264467589</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45962.685264467589</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45962.685264467589</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45962.685264467589</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45962.685264467589</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45962.685264467589</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45962.685264467589</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45962.685264467589</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45962.685264467589</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45962.685264467589</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45962.685264467589</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45962.685264467589</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45962.685264467589</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45962.685264467589</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45962.685264467589</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45962.685264467589</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45962.685264467589</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45962.685264467589</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45962.685264467589</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45962.685264467589</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45962.685264467589</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45962.685264467589</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45962.685264467589</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45962.685264467589</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45962.685264467589</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45962.685264467589</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45962.685264467589</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45962.685264467589</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45962.685264467589</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45962.685264467589</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45962.685264467589</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45962.685264467589</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45962.685264467589</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45962.685264467589</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45962.685264467589</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45962.685264467589</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45962.685264467589</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45962.685264467589</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45962.685264467589</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45962.685264467589</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45962.685264467589</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45962.685264467589</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45962.685264467589</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45962.685264467589</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45962.685264467589</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45962.685264467589</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45962.685264467589</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45962.685264467589</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45962.685264467589</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45962.685264467589</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45962.685264467589</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45962.685264467589</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45962.685264467589</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45962.685264467589</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45962.685264467589</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45962.685264467589</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45962.685264467589</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45962.685264467589</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45962.685264467589</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45962.685264467589</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45962.685264467589</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45962.685264467589</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45962.685264467589</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45962.685264467589</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45962.685264467589</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45962.685264467589</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45962.685264467589</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45962.685264467589</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45962.685264467589</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45962.685264467589</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45962.685264467589</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45962.685264467589</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45962.685264467589</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45962.685264467589</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45962.685264467589</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45962.685264467589</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45962.685264467589</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45962.685264467589</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45962.685264467589</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45962.685264467589</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45962.685264467589</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45962.685264467589</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45962.685264467589</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39117</v>
      </c>
      <c r="B2" s="102" t="str">
        <f>IFERROR(VLOOKUP(D2,DB!A:K,11,0),"")</f>
        <v>R6</v>
      </c>
      <c r="C2" s="104">
        <v>3</v>
      </c>
      <c r="D2" s="102" t="s">
        <v>39118</v>
      </c>
      <c r="E2" s="105" t="s">
        <v>39021</v>
      </c>
      <c r="F2" s="106">
        <v>45962.667129629626</v>
      </c>
      <c r="G2" s="76">
        <f ca="1">IFERROR(NOW()-F2,"-")</f>
        <v>1.8134837962861639E-2</v>
      </c>
      <c r="H2" s="106">
        <v>45962.648344907408</v>
      </c>
      <c r="I2" s="102" t="str">
        <f>IFERROR(VLOOKUP(D2,DB!A:F,6,0),"")</f>
        <v>SCECO</v>
      </c>
      <c r="J2" s="101" t="str">
        <f>IFERROR(VLOOKUP(D2,DB!A:G,7,0),"")</f>
        <v>Vandalized</v>
      </c>
      <c r="K2" s="107" t="s">
        <v>39119</v>
      </c>
      <c r="L2" s="108" t="str">
        <f>IFERROR(VLOOKUP(D2,DB!A:I,9,0),"")</f>
        <v>Latis</v>
      </c>
    </row>
    <row r="3" spans="1:16383" ht="31.5" customHeight="1">
      <c r="A3" s="103"/>
      <c r="B3" s="102" t="str">
        <f>IFERROR(VLOOKUP(D3,DB!A:K,11,0),"")</f>
        <v/>
      </c>
      <c r="C3" s="104"/>
      <c r="D3" s="102"/>
      <c r="E3" s="105"/>
      <c r="F3" s="106"/>
      <c r="G3" s="76">
        <f ca="1">IFERROR(NOW()-F3,"-")</f>
        <v>45962.685264467589</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45962.685264467589</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45962.685264467589</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45962.685264467589</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45962.685264467589</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45962.685264467589</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45962.685264467589</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45962.685264467589</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45962.685264467589</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45962.685264467589</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45962.685264467589</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45962.685264467589</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45962.685264467589</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45962.685264467589</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45962.685264467589</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45962.685264467589</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45962.685264467589</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45962.685264467589</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45962.685264467589</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2025-11-01T13:27:54Z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