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37" documentId="120_S{2AC9BD13-BADA-5192-A53E-5A8FF88502F6}" xr6:coauthVersionLast="47" xr6:coauthVersionMax="47" xr10:uidLastSave="{6E5D93D1-C7FC-4076-810E-16687C5F040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6" i="4"/>
  <c r="J11"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<sst xmlns="http://schemas.openxmlformats.org/spreadsheetml/2006/main" count="180307" uniqueCount="39134">
  <si>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</si>
  <si>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</si>
  <si>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</si>
  <si>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</si>
  <si>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</si>
  <si>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</si>
  <si>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</si>
  <si>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</si>
  <si>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</si>
  <si>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</si>
  <si>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</si>
  <si>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</si>
  <si>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</si>
  <si>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</si>
  <si>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</si>
  <si>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</si>
  <si>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</si>
  <si>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</si>
  <si>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</si>
  <si>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</si>
  <si>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</si>
  <si>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</si>
  <si>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</si>
  <si>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</si>
  <si>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</si>
  <si>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</si>
  <si>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</si>
  <si>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</si>
  <si>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</si>
  <si>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</si>
  <si>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</si>
  <si>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</si>
  <si>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</si>
  <si>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</si>
  <si>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</si>
  <si>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</si>
  <si>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</si>
  <si>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</si>
  <si>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</si>
  <si>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</si>
  <si>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</si>
  <si>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</si>
  <si>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</si>
  <si>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</si>
  <si>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</si>
  <si>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</si>
  <si>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</si>
  <si>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</si>
  <si>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</si>
  <si>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</si>
  <si>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</si>
  <si>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</si>
  <si>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</si>
  <si>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</si>
  <si>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</si>
  <si>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</si>
  <si>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</si>
  <si>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</si>
  <si>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</si>
  <si>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</si>
  <si>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</si>
  <si>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</si>
  <si>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</si>
  <si>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</si>
  <si>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</si>
  <si>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</si>
  <si>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</si>
  <si>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</si>
  <si>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</si>
  <si>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</si>
  <si>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</si>
  <si>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</si>
  <si>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</si>
  <si>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</si>
  <si>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</si>
  <si>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</si>
  <si>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</si>
  <si>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</si>
  <si>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</si>
  <si>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</si>
  <si>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</si>
  <si>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</si>
  <si>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</si>
  <si>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</si>
  <si>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</si>
  <si>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</si>
  <si>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</si>
  <si>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</si>
  <si>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</si>
  <si>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</si>
  <si>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</si>
  <si>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</si>
  <si>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</si>
  <si>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</si>
  <si>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</si>
  <si>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</si>
  <si>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</si>
  <si>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</si>
  <si>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</si>
  <si>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</si>
  <si>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</si>
  <si>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</si>
  <si>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</si>
  <si>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</si>
  <si>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</si>
  <si>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</si>
  <si>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</si>
  <si>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</si>
  <si>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</si>
  <si>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</si>
  <si>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</si>
  <si>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</si>
  <si>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</si>
  <si>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</si>
  <si>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</si>
  <si>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</si>
  <si>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</si>
  <si>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</si>
  <si>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</si>
  <si>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</si>
  <si>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</si>
  <si>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</si>
  <si>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</si>
  <si>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</si>
  <si>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</si>
  <si>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</si>
  <si>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</si>
  <si>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</si>
  <si>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</si>
  <si>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</si>
  <si>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</si>
  <si>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</si>
  <si>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</si>
  <si>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</si>
  <si>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</si>
  <si>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</si>
  <si>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</si>
  <si>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</si>
  <si>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</si>
  <si>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</si>
  <si>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</si>
  <si>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</si>
  <si>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</si>
  <si>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</si>
  <si>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</si>
  <si>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</si>
  <si>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</si>
  <si>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</si>
  <si>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</si>
  <si>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</si>
  <si>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</si>
  <si>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</si>
  <si>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</si>
  <si>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</si>
  <si>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</si>
  <si>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</si>
  <si>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</si>
  <si>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</si>
  <si>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</si>
  <si>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</si>
  <si>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</si>
  <si>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</si>
  <si>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</si>
  <si>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</si>
  <si>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</si>
  <si>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</si>
  <si>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</si>
  <si>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</si>
  <si>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</si>
  <si>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</si>
  <si>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</si>
  <si>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</si>
  <si>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</si>
  <si>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</si>
  <si>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</si>
  <si>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</si>
  <si>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</si>
  <si>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</si>
  <si>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</si>
  <si>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</si>
  <si>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</si>
  <si>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</si>
  <si>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</si>
  <si>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</si>
  <si>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</si>
  <si>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</si>
  <si>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</si>
  <si>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</si>
  <si>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</si>
  <si>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</si>
  <si>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</si>
  <si>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</si>
  <si>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</si>
  <si>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</si>
  <si>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</si>
  <si>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</si>
  <si>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</si>
  <si>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</si>
  <si>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</si>
  <si>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</si>
  <si>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</si>
  <si>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</si>
  <si>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</si>
  <si>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</si>
  <si>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</si>
  <si>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</si>
  <si>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</si>
  <si>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</si>
  <si>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</si>
  <si>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</si>
  <si>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</si>
  <si>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</si>
  <si>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</si>
  <si>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</si>
  <si>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</si>
  <si>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</si>
  <si>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</si>
  <si>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</si>
  <si>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</si>
  <si>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</si>
  <si>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</si>
  <si>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</si>
  <si>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</si>
  <si>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</si>
  <si>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</si>
  <si>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</si>
  <si>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</si>
  <si>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</si>
  <si>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</si>
  <si>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</si>
  <si>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</si>
  <si>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</si>
  <si>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</si>
  <si>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</si>
  <si>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</si>
  <si>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</si>
  <si>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</si>
  <si>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</si>
  <si>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</si>
  <si>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</si>
  <si>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</si>
  <si>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</si>
  <si>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</si>
  <si>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</si>
  <si>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</si>
  <si>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</si>
  <si>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</si>
  <si>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</si>
  <si>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</si>
  <si>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</si>
  <si>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</si>
  <si>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</si>
  <si>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</si>
  <si>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</si>
  <si>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</si>
  <si>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</si>
  <si>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</si>
  <si>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</si>
  <si>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</si>
  <si>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</si>
  <si>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</si>
  <si>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</si>
  <si>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</si>
  <si>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</si>
  <si>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</si>
  <si>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</si>
  <si>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</si>
  <si>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</si>
  <si>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</si>
  <si>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</si>
  <si>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</si>
  <si>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</si>
  <si>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</si>
  <si>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</si>
  <si>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</si>
  <si>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</si>
  <si>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</si>
  <si>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</si>
  <si>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</si>
  <si>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</si>
  <si>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</si>
  <si>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</si>
  <si>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</si>
  <si>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</si>
  <si>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</si>
  <si>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</si>
  <si>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</si>
  <si>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</si>
  <si>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</si>
  <si>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</si>
  <si>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</si>
  <si>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</si>
  <si>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</si>
  <si>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</si>
  <si>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</si>
  <si>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</si>
  <si>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</si>
  <si>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</si>
  <si>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</si>
  <si>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</si>
  <si>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</si>
  <si>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</si>
  <si>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</si>
  <si>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</si>
  <si>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</si>
  <si>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</si>
  <si>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</si>
  <si>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</si>
  <si>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</si>
  <si>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</si>
  <si>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</si>
  <si>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</si>
  <si>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</si>
  <si>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</si>
  <si>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</si>
  <si>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</si>
  <si>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</si>
  <si>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</si>
  <si>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</si>
  <si>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</si>
  <si>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</si>
  <si>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</si>
  <si>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</si>
  <si>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</si>
  <si>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</si>
  <si>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</si>
  <si>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</si>
  <si>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</si>
  <si>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</si>
  <si>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</si>
  <si>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</si>
  <si>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</si>
  <si>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</si>
  <si>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</si>
  <si>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</si>
  <si>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</si>
  <si>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</si>
  <si>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</si>
  <si>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</si>
  <si>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</si>
  <si>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</si>
  <si>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</si>
  <si>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</si>
  <si>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</si>
  <si>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</si>
  <si>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</si>
  <si>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</si>
  <si>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</si>
  <si>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</si>
  <si>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</si>
  <si>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</si>
  <si>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</si>
  <si>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</si>
  <si>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</si>
  <si>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</si>
  <si>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</si>
  <si>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</si>
  <si>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</si>
  <si>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</si>
  <si>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</si>
  <si>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</si>
  <si>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</si>
  <si>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</si>
  <si>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</si>
  <si>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</si>
  <si>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</si>
  <si>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</si>
  <si>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</si>
  <si>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</si>
  <si>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</si>
  <si>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</si>
  <si>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</si>
  <si>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</si>
  <si>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</si>
  <si>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</si>
  <si>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</si>
  <si>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</si>
  <si>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</si>
  <si>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</si>
  <si>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</si>
  <si>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</si>
  <si>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</si>
  <si>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</si>
  <si>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</si>
  <si>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</si>
  <si>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</si>
  <si>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</si>
  <si>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</si>
  <si>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</si>
  <si>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</si>
  <si>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</si>
  <si>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</si>
  <si>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</si>
  <si>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</si>
  <si>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</si>
  <si>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</si>
  <si>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</si>
  <si>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</si>
  <si>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</si>
  <si>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</si>
  <si>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</si>
  <si>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</si>
  <si>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</si>
  <si>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</si>
  <si>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</si>
  <si>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</si>
  <si>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</si>
  <si>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</si>
  <si>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</si>
  <si>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</si>
  <si>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</si>
  <si>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</si>
  <si>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</si>
  <si>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</si>
  <si>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</si>
  <si>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</si>
  <si>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</si>
  <si>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</si>
  <si>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</si>
  <si>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</si>
  <si>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</si>
  <si>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</si>
  <si>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</si>
  <si>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</si>
  <si>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</si>
  <si>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</si>
  <si>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</si>
  <si>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</si>
  <si>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</si>
  <si>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</si>
  <si>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</si>
  <si>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</si>
  <si>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</si>
  <si>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</si>
  <si>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</si>
  <si>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</si>
  <si>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</si>
  <si>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</si>
  <si>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</si>
  <si>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</si>
  <si>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</si>
  <si>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</si>
  <si>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</si>
  <si>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</si>
  <si>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</si>
  <si>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</si>
  <si>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</si>
  <si>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</si>
  <si>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</si>
  <si>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</si>
  <si>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</si>
  <si>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</si>
  <si>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</si>
  <si>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</si>
  <si>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</si>
  <si>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</si>
  <si>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</si>
  <si>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</si>
  <si>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</si>
  <si>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</si>
  <si>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</si>
  <si>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</si>
  <si>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</si>
  <si>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</si>
  <si>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</si>
  <si>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</si>
  <si>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</si>
  <si>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</si>
  <si>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</si>
  <si>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</si>
  <si>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</si>
  <si>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</si>
  <si>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</si>
  <si>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</si>
  <si>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</si>
  <si>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</si>
  <si>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</si>
  <si>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</si>
  <si>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</si>
  <si>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</si>
  <si>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</si>
  <si>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</si>
  <si>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</si>
  <si>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</si>
  <si>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</si>
  <si>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</si>
  <si>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</si>
  <si>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</si>
  <si>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</si>
  <si>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</si>
  <si>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</si>
  <si>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</si>
  <si>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</si>
  <si>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</si>
  <si>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</si>
  <si>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</si>
  <si>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</si>
  <si>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</si>
  <si>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</si>
  <si>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</si>
  <si>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</si>
  <si>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</si>
  <si>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</si>
  <si>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</si>
  <si>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</si>
  <si>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</si>
  <si>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</si>
  <si>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</si>
  <si>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</si>
  <si>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</si>
  <si>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</si>
  <si>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</si>
  <si>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</si>
  <si>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</si>
  <si>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</si>
  <si>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</si>
  <si>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</si>
  <si>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</si>
  <si>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</si>
  <si>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</si>
  <si>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</si>
  <si>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</si>
  <si>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</si>
  <si>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</si>
  <si>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</si>
  <si>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</si>
  <si>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</si>
  <si>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</si>
  <si>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</si>
  <si>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</si>
  <si>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</si>
  <si>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</si>
  <si>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</si>
  <si>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</si>
  <si>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</si>
  <si>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</si>
  <si>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</si>
  <si>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</si>
  <si>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</si>
  <si>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</si>
  <si>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</si>
  <si>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</si>
  <si>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</si>
  <si>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</si>
  <si>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</si>
  <si>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</si>
  <si>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</si>
  <si>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</si>
  <si>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</si>
  <si>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</si>
  <si>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</si>
  <si>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</si>
  <si>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</si>
  <si>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</si>
  <si>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</si>
  <si>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</si>
  <si>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</si>
  <si>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</si>
  <si>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</si>
  <si>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</si>
  <si>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</si>
  <si>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</si>
  <si>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</si>
  <si>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</si>
  <si>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</si>
  <si>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</si>
  <si>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</si>
  <si>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</si>
  <si>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</si>
  <si>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</si>
  <si>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</si>
  <si>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</si>
  <si>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</si>
  <si>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</si>
  <si>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</si>
  <si>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</si>
  <si>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</si>
  <si>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</si>
  <si>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</si>
  <si>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</si>
  <si>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</si>
  <si>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</si>
  <si>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</si>
  <si>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</si>
  <si>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</si>
  <si>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</si>
  <si>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</si>
  <si>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</si>
  <si>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</si>
  <si>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</si>
  <si>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</si>
  <si>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</si>
  <si>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</si>
  <si>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</si>
  <si>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</si>
  <si>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</si>
  <si>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</si>
  <si>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</si>
  <si>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</si>
  <si>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</si>
  <si>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</si>
  <si>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</si>
  <si>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</si>
  <si>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</si>
  <si>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</si>
  <si>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</si>
  <si>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</si>
  <si>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</si>
  <si>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</si>
  <si>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</si>
  <si>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</si>
  <si>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</si>
  <si>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</si>
  <si>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</si>
  <si>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</si>
  <si>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</si>
  <si>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</si>
  <si>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</si>
  <si>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</si>
  <si>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</si>
  <si>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</si>
  <si>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</si>
  <si>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</si>
  <si>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</si>
  <si>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</si>
  <si>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</si>
  <si>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</si>
  <si>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</si>
  <si>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</si>
  <si>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</si>
  <si>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</si>
  <si>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</si>
  <si>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</si>
  <si>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</si>
  <si>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</si>
  <si>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</si>
  <si>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</si>
  <si>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</si>
  <si>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</si>
  <si>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</si>
  <si>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</si>
  <si>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</si>
  <si>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</si>
  <si>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</si>
  <si>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</si>
  <si>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</si>
  <si>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</si>
  <si>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</si>
  <si>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</si>
  <si>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</si>
  <si>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</si>
  <si>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</si>
  <si>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</si>
  <si>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</si>
  <si>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</si>
  <si>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</si>
  <si>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</si>
  <si>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</si>
  <si>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</si>
  <si>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</si>
  <si>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</si>
  <si>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</si>
  <si>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</si>
  <si>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</si>
  <si>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</si>
  <si>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</si>
  <si>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</si>
  <si>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</si>
  <si>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</si>
  <si>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</si>
  <si>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</si>
  <si>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</si>
  <si>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</si>
  <si>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</si>
  <si>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</si>
  <si>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</si>
  <si>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</si>
  <si>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</si>
  <si>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</si>
  <si>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</si>
  <si>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</si>
  <si>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</si>
  <si>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</si>
  <si>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</si>
  <si>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</si>
  <si>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</si>
  <si>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</si>
  <si>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</si>
  <si>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</si>
  <si>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</si>
  <si>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</si>
  <si>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</si>
  <si>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</si>
  <si>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</si>
  <si>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</si>
  <si>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</si>
  <si>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</si>
  <si>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</si>
  <si>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</si>
  <si>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</si>
  <si>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</si>
  <si>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</si>
  <si>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</si>
  <si>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</si>
  <si>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</si>
  <si>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</si>
  <si>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</si>
  <si>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</si>
  <si>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</si>
  <si>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</si>
  <si>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</si>
  <si>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</si>
  <si>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</si>
  <si>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</si>
  <si>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</si>
  <si>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</si>
  <si>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</si>
  <si>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</si>
  <si>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</si>
  <si>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</si>
  <si>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</si>
  <si>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</si>
  <si>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</si>
  <si>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</si>
  <si>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</si>
  <si>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</si>
  <si>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</si>
  <si>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</si>
  <si>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</si>
  <si>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</si>
  <si>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</si>
  <si>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</si>
  <si>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</si>
  <si>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</si>
  <si>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</si>
  <si>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</si>
  <si>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</si>
  <si>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</si>
  <si>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</si>
  <si>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</si>
  <si>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</si>
  <si>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</si>
  <si>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</si>
  <si>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</si>
  <si>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</si>
  <si>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</si>
  <si>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</si>
  <si>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</si>
  <si>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</si>
  <si>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</si>
  <si>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</si>
  <si>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</si>
  <si>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</si>
  <si>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</si>
  <si>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</si>
  <si>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</si>
  <si>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</si>
  <si>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</si>
  <si>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</si>
  <si>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</si>
  <si>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</si>
  <si>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</si>
  <si>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</si>
  <si>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</si>
  <si>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</si>
  <si>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</si>
  <si>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</si>
  <si>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</si>
  <si>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</si>
  <si>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</si>
  <si>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</si>
  <si>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</si>
  <si>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</si>
  <si>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</si>
  <si>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</si>
  <si>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</si>
  <si>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</si>
  <si>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</si>
  <si>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</si>
  <si>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</si>
  <si>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</si>
  <si>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</si>
  <si>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</si>
  <si>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</si>
  <si>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</si>
  <si>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</si>
  <si>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</si>
  <si>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</si>
  <si>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</si>
  <si>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</si>
  <si>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</si>
  <si>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</si>
  <si>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</si>
  <si>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</si>
  <si>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</si>
  <si>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</si>
  <si>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</si>
  <si>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</si>
  <si>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</si>
  <si>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</si>
  <si>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</si>
  <si>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</si>
  <si>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</si>
  <si>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</si>
  <si>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</si>
  <si>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</si>
  <si>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</si>
  <si>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</si>
  <si>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</si>
  <si>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</si>
  <si>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</si>
  <si>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</si>
  <si>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</si>
  <si>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</si>
  <si>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</si>
  <si>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</si>
  <si>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</si>
  <si>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</si>
  <si>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</si>
  <si>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</si>
  <si>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</si>
  <si>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</si>
  <si>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</si>
  <si>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</si>
  <si>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</si>
  <si>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</si>
  <si>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</si>
  <si>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</si>
  <si>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</si>
  <si>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</si>
  <si>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</si>
  <si>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</si>
  <si>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</si>
  <si>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</si>
  <si>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</si>
  <si>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</si>
  <si>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</si>
  <si>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</si>
  <si>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</si>
  <si>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</si>
  <si>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</si>
  <si>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</si>
  <si>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</si>
  <si>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</si>
  <si>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</si>
  <si>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</si>
  <si>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</si>
  <si>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</si>
  <si>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</si>
  <si>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</si>
  <si>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</si>
  <si>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</si>
  <si>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</si>
  <si>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</si>
  <si>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</si>
  <si>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</si>
  <si>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</si>
  <si>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</si>
  <si>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</si>
  <si>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</si>
  <si>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</si>
  <si>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</si>
  <si>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</si>
  <si>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</si>
  <si>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</si>
  <si>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</si>
  <si>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</si>
  <si>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</si>
  <si>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</si>
  <si>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</si>
  <si>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</si>
  <si>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</si>
  <si>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</si>
  <si>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</si>
  <si>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</si>
  <si>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</si>
  <si>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</si>
  <si>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</si>
  <si>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</si>
  <si>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</si>
  <si>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</si>
  <si>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</si>
  <si>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</si>
  <si>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</si>
  <si>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</si>
  <si>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</si>
  <si>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</si>
  <si>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</si>
  <si>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</si>
  <si>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</si>
  <si>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</si>
  <si>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</si>
  <si>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</si>
  <si>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</si>
  <si>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</si>
  <si>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</si>
  <si>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</si>
  <si>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</si>
  <si>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</si>
  <si>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</si>
  <si>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</si>
  <si>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</si>
  <si>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</si>
  <si>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</si>
  <si>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</si>
  <si>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</si>
  <si>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</si>
  <si>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</si>
  <si>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</si>
  <si>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</si>
  <si>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</si>
  <si>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</si>
  <si>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</si>
  <si>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</si>
  <si>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</si>
  <si>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</si>
  <si>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</si>
  <si>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</si>
  <si>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</si>
  <si>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</si>
  <si>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</si>
  <si>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</si>
  <si>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</si>
  <si>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</si>
  <si>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</si>
  <si>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</si>
  <si>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</si>
  <si>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</si>
  <si>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</si>
  <si>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</si>
  <si>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</si>
  <si>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</si>
  <si>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</si>
  <si>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</si>
  <si>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</si>
  <si>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</si>
  <si>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</si>
  <si>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</si>
  <si>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</si>
  <si>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</si>
  <si>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</si>
  <si>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</si>
  <si>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</si>
  <si>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</si>
  <si>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</si>
  <si>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</si>
  <si>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</si>
  <si>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</si>
  <si>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</si>
  <si>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</si>
  <si>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</si>
  <si>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</si>
  <si>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</si>
  <si>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</si>
  <si>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</si>
  <si>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</si>
  <si>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</si>
  <si>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</si>
  <si>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</si>
  <si>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</si>
  <si>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</si>
  <si>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</si>
  <si>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</si>
  <si>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</si>
  <si>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</si>
  <si>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</si>
  <si>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</si>
  <si>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</si>
  <si>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</si>
  <si>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</si>
  <si>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</si>
  <si>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</si>
  <si>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</si>
  <si>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</si>
  <si>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</si>
  <si>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</si>
  <si>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</si>
  <si>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</si>
  <si>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</si>
  <si>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</si>
  <si>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</si>
  <si>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</si>
  <si>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</si>
  <si>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</si>
  <si>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</si>
  <si>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</si>
  <si>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</si>
  <si>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</si>
  <si>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</si>
  <si>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</si>
  <si>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</si>
  <si>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</si>
  <si>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</si>
  <si>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</si>
  <si>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</si>
  <si>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</si>
  <si>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</si>
  <si>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</si>
  <si>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</si>
  <si>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</si>
  <si>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</si>
  <si>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</si>
  <si>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</si>
  <si>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</si>
  <si>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</si>
  <si>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</si>
  <si>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</si>
  <si>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</si>
  <si>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</si>
  <si>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</si>
  <si>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</si>
  <si>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</si>
  <si>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</si>
  <si>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</si>
  <si>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</si>
  <si>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</si>
  <si>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</si>
  <si>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</si>
  <si>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</si>
  <si>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</si>
  <si>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</si>
  <si>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</si>
  <si>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</si>
  <si>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</si>
  <si>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</si>
  <si>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</si>
  <si>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</si>
  <si>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</si>
  <si>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</si>
  <si>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</si>
  <si>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</si>
  <si>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</si>
  <si>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</si>
  <si>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</si>
  <si>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</si>
  <si>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</si>
  <si>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</si>
  <si>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</si>
  <si>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</si>
  <si>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</si>
  <si>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</si>
  <si>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</si>
  <si>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</si>
  <si>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</si>
  <si>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</si>
  <si>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</si>
  <si>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</si>
  <si>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</si>
  <si>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</si>
  <si>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</si>
  <si>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</si>
  <si>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</si>
  <si>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</si>
  <si>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</si>
  <si>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</si>
  <si>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</si>
  <si>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</si>
  <si>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</si>
  <si>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</si>
  <si>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</si>
  <si>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</si>
  <si>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</si>
  <si>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</si>
  <si>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</si>
  <si>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</si>
  <si>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</si>
  <si>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</si>
  <si>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</si>
  <si>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</si>
  <si>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</si>
  <si>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</si>
  <si>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</si>
  <si>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</si>
  <si>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</si>
  <si>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</si>
  <si>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</si>
  <si>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</si>
  <si>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</si>
  <si>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</si>
  <si>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</si>
  <si>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</si>
  <si>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</si>
  <si>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</si>
  <si>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</si>
  <si>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</si>
  <si>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</si>
  <si>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</si>
  <si>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</si>
  <si>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</si>
  <si>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</si>
  <si>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</si>
  <si>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</si>
  <si>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</si>
  <si>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</si>
  <si>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</si>
  <si>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</si>
  <si>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</si>
  <si>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</si>
  <si>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</si>
  <si>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</si>
  <si>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</si>
  <si>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</si>
  <si>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</si>
  <si>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</si>
  <si>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</si>
  <si>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</si>
  <si>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</si>
  <si>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</si>
  <si>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</si>
  <si>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</si>
  <si>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</si>
  <si>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</si>
  <si>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</si>
  <si>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</si>
  <si>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</si>
  <si>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</si>
  <si>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</si>
  <si>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</si>
  <si>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</si>
  <si>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</si>
  <si>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</si>
  <si>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</si>
  <si>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</si>
  <si>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</si>
  <si>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</si>
  <si>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</si>
  <si>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</si>
  <si>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</si>
  <si>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</si>
  <si>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</si>
  <si>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</si>
  <si>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</si>
  <si>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</si>
  <si>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</si>
  <si>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</si>
  <si>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</si>
  <si>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</si>
  <si>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</si>
  <si>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</si>
  <si>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</si>
  <si>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</si>
  <si>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</si>
  <si>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</si>
  <si>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</si>
  <si>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</si>
  <si>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</si>
  <si>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</si>
  <si>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</si>
  <si>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</si>
  <si>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</si>
  <si>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</si>
  <si>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</si>
  <si>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</si>
  <si>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</si>
  <si>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</si>
  <si>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</si>
  <si>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</si>
  <si>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</si>
  <si>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</si>
  <si>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</si>
  <si>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</si>
  <si>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</si>
  <si>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</si>
  <si>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</si>
  <si>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</si>
  <si>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</si>
  <si>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</si>
  <si>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</si>
  <si>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</si>
  <si>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</si>
  <si>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</si>
  <si>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</si>
  <si>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</si>
  <si>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</si>
  <si>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</si>
  <si>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</si>
  <si>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</si>
  <si>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</si>
  <si>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</si>
  <si>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</si>
  <si>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</si>
  <si>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</si>
  <si>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</si>
  <si>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</si>
  <si>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</si>
  <si>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</si>
  <si>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</si>
  <si>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</si>
  <si>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</si>
  <si>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</si>
  <si>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</si>
  <si>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</si>
  <si>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</si>
  <si>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</si>
  <si>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</si>
  <si>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</si>
  <si>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</si>
  <si>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</si>
  <si>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</si>
  <si>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</si>
  <si>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</si>
  <si>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</si>
  <si>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</si>
  <si>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</si>
  <si>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</si>
  <si>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</si>
  <si>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</si>
  <si>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</si>
  <si>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</si>
  <si>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</si>
  <si>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</si>
  <si>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</si>
  <si>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</si>
  <si>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</si>
  <si>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</si>
  <si>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</si>
  <si>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</si>
  <si>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</si>
  <si>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</si>
  <si>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</si>
  <si>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</si>
  <si>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</si>
  <si>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</si>
  <si>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</si>
  <si>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</si>
  <si>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</si>
  <si>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</si>
  <si>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</si>
  <si>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</si>
  <si>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</si>
  <si>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</si>
  <si>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</si>
  <si>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</si>
  <si>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</si>
  <si>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</si>
  <si>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</si>
  <si>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</si>
  <si>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</si>
  <si>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</si>
  <si>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</si>
  <si>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</si>
  <si>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</si>
  <si>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</si>
  <si>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</si>
  <si>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</si>
  <si>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</si>
  <si>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</si>
  <si>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</si>
  <si>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</si>
  <si>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</si>
  <si>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</si>
  <si>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</si>
  <si>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</si>
  <si>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</si>
  <si>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</si>
  <si>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</si>
  <si>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</si>
  <si>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</si>
  <si>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</si>
  <si>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</si>
  <si>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</si>
  <si>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</si>
  <si>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</si>
  <si>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</si>
  <si>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</si>
  <si>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</si>
  <si>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</si>
  <si>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</si>
  <si>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</si>
  <si>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</si>
  <si>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</si>
  <si>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</si>
  <si>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</si>
  <si>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</si>
  <si>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</si>
  <si>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</si>
  <si>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</si>
  <si>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</si>
  <si>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</si>
  <si>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</si>
  <si>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</si>
  <si>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</si>
  <si>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</si>
  <si>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</si>
  <si>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</si>
  <si>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</si>
  <si>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</si>
  <si>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</si>
  <si>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</si>
  <si>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</si>
  <si>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</si>
  <si>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</si>
  <si>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</si>
  <si>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</si>
  <si>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</si>
  <si>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</si>
  <si>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</si>
  <si>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</si>
  <si>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</si>
  <si>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</si>
  <si>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</si>
  <si>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</si>
  <si>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</si>
  <si>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</si>
  <si>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</si>
  <si>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</si>
  <si>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</si>
  <si>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</si>
  <si>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</si>
  <si>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</si>
  <si>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</si>
  <si>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</si>
  <si>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</si>
  <si>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</si>
  <si>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</si>
  <si>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</si>
  <si>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</si>
  <si>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</si>
  <si>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</si>
  <si>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</si>
  <si>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</si>
  <si>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</si>
  <si>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</si>
  <si>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</si>
  <si>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</si>
  <si>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</si>
  <si>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</si>
  <si>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</si>
  <si>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</si>
  <si>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</si>
  <si>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</si>
  <si>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</si>
  <si>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</si>
  <si>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</si>
  <si>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</si>
  <si>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</si>
  <si>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</si>
  <si>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</si>
  <si>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</si>
  <si>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</si>
  <si>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</si>
  <si>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</si>
  <si>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</si>
  <si>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</si>
  <si>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</si>
  <si>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</si>
  <si>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</si>
  <si>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</si>
  <si>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</si>
  <si>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</si>
  <si>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</si>
  <si>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</si>
  <si>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</si>
  <si>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</si>
  <si>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</si>
  <si>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</si>
  <si>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</si>
  <si>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</si>
  <si>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</si>
  <si>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</si>
  <si>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</si>
  <si>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</si>
  <si>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</si>
  <si>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</si>
  <si>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</si>
  <si>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</si>
  <si>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</si>
  <si>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</si>
  <si>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</si>
  <si>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</si>
  <si>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</si>
  <si>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</si>
  <si>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</si>
  <si>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</si>
  <si>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</si>
  <si>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</si>
  <si>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</si>
  <si>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</si>
  <si>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</si>
  <si>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</si>
  <si>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</si>
  <si>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</si>
  <si>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</si>
  <si>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</si>
  <si>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</si>
  <si>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</si>
  <si>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</si>
  <si>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</si>
  <si>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</si>
  <si>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</si>
  <si>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</si>
  <si>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</si>
  <si>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</si>
  <si>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</si>
  <si>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</si>
  <si>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</si>
  <si>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</si>
  <si>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</si>
  <si>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</si>
  <si>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</si>
  <si>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</si>
  <si>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</si>
  <si>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</si>
  <si>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</si>
  <si>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</si>
  <si>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</si>
  <si>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</si>
  <si>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</si>
  <si>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</si>
  <si>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</si>
  <si>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</si>
  <si>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</si>
  <si>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</si>
  <si>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</si>
  <si>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</si>
  <si>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</si>
  <si>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</si>
  <si>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</si>
  <si>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</si>
  <si>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</si>
  <si>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</si>
  <si>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</si>
  <si>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</si>
  <si>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</si>
  <si>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</si>
  <si>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</si>
  <si>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</si>
  <si>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</si>
  <si>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</si>
  <si>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</si>
  <si>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</si>
  <si>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</si>
  <si>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</si>
  <si>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</si>
  <si>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</si>
  <si>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</si>
  <si>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</si>
  <si>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</si>
  <si>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</si>
  <si>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</si>
  <si>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</si>
  <si>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</si>
  <si>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</si>
  <si>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</si>
  <si>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</si>
  <si>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</si>
  <si>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</si>
  <si>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</si>
  <si>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</si>
  <si>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</si>
  <si>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</si>
  <si>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</si>
  <si>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</si>
  <si>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</si>
  <si>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</si>
  <si>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</si>
  <si>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</si>
  <si>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</si>
  <si>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</si>
  <si>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</si>
  <si>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</si>
  <si>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</si>
  <si>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</si>
  <si>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</si>
  <si>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</si>
  <si>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</si>
  <si>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</si>
  <si>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</si>
  <si>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</si>
  <si>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</si>
  <si>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</si>
  <si>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</si>
  <si>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</si>
  <si>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</si>
  <si>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</si>
  <si>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</si>
  <si>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</si>
  <si>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</si>
  <si>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</si>
  <si>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</si>
  <si>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</si>
  <si>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</si>
  <si>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</si>
  <si>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</si>
  <si>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</si>
  <si>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</si>
  <si>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</si>
  <si>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</si>
  <si>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</si>
  <si>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</si>
  <si>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</si>
  <si>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</si>
  <si>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</si>
  <si>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</si>
  <si>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</si>
  <si>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</si>
  <si>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</si>
  <si>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</si>
  <si>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</si>
  <si>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</si>
  <si>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</si>
  <si>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</si>
  <si>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</si>
  <si>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</si>
  <si>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</si>
  <si>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</si>
  <si>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</si>
  <si>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</si>
  <si>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</si>
  <si>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</si>
  <si>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</si>
  <si>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</si>
  <si>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</si>
  <si>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</si>
  <si>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</si>
  <si>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</si>
  <si>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</si>
  <si>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</si>
  <si>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</si>
  <si>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</si>
  <si>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</si>
  <si>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</si>
  <si>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</si>
  <si>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</si>
  <si>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</si>
  <si>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</si>
  <si>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</si>
  <si>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</si>
  <si>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</si>
  <si>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</si>
  <si>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</si>
  <si>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</si>
  <si>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</si>
  <si>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</si>
  <si>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</si>
  <si>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</si>
  <si>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</si>
  <si>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</si>
  <si>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</si>
  <si>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</si>
  <si>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</si>
  <si>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</si>
  <si>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</si>
  <si>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</si>
  <si>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</si>
  <si>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</si>
  <si>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</si>
  <si>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</si>
  <si>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</si>
  <si>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</si>
  <si>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</si>
  <si>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</si>
  <si>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</si>
  <si>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</si>
  <si>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</si>
  <si>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</si>
  <si>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</si>
  <si>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</si>
  <si>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</si>
  <si>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</si>
  <si>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</si>
  <si>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</si>
  <si>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</si>
  <si>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</si>
  <si>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</si>
  <si>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</si>
  <si>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</si>
  <si>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</si>
  <si>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</si>
  <si>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</si>
  <si>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</si>
  <si>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</si>
  <si>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</si>
  <si>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</si>
  <si>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</si>
  <si>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</si>
  <si>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</si>
  <si>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</si>
  <si>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</si>
  <si>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</si>
  <si>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</si>
  <si>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</si>
  <si>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</si>
  <si>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</si>
  <si>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</si>
  <si>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</si>
  <si>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</si>
  <si>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</si>
  <si>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</si>
  <si>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</si>
  <si>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</si>
  <si>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</si>
  <si>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</si>
  <si>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</si>
  <si>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</si>
  <si>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</si>
  <si>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</si>
  <si>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</si>
  <si>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</si>
  <si>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</si>
  <si>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</si>
  <si>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</si>
  <si>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</si>
  <si>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</si>
  <si>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</si>
  <si>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</si>
  <si>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</si>
  <si>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</si>
  <si>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</si>
  <si>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</si>
  <si>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</si>
  <si>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</si>
  <si>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</si>
  <si>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</si>
  <si>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</si>
  <si>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</si>
  <si>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</si>
  <si>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</si>
  <si>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</si>
  <si>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</si>
  <si>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</si>
  <si>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</si>
  <si>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</si>
  <si>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</si>
  <si>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</si>
  <si>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</si>
  <si>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</si>
  <si>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</si>
  <si>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</si>
  <si>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</si>
  <si>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</si>
  <si>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</si>
  <si>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</si>
  <si>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</si>
  <si>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</si>
  <si>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</si>
  <si>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</si>
  <si>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</si>
  <si>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</si>
  <si>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</si>
  <si>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</si>
  <si>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</si>
  <si>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</si>
  <si>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</si>
  <si>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</si>
  <si>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</si>
  <si>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</si>
  <si>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</si>
  <si>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</si>
  <si>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</si>
  <si>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</si>
  <si>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</si>
  <si>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</si>
  <si>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</si>
  <si>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</si>
  <si>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</si>
  <si>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</si>
  <si>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</si>
  <si>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</si>
  <si>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</si>
  <si>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</si>
  <si>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</si>
  <si>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</si>
  <si>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</si>
  <si>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</si>
  <si>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</si>
  <si>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</si>
  <si>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</si>
  <si>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</si>
  <si>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</si>
  <si>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</si>
  <si>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</si>
  <si>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</si>
  <si>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</si>
  <si>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</si>
  <si>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</si>
  <si>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</si>
  <si>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</si>
  <si>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</si>
  <si>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</si>
  <si>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</si>
  <si>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</si>
  <si>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</si>
  <si>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</si>
  <si>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</si>
  <si>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</si>
  <si>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</si>
  <si>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</si>
  <si>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</si>
  <si>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</si>
  <si>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</si>
  <si>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</si>
  <si>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</si>
  <si>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</si>
  <si>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</si>
  <si>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</si>
  <si>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</si>
  <si>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</si>
  <si>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</si>
  <si>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</si>
  <si>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</si>
  <si>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</si>
  <si>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</si>
  <si>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</si>
  <si>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</si>
  <si>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</si>
  <si>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</si>
  <si>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</si>
  <si>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</si>
  <si>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</si>
  <si>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</si>
  <si>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</si>
  <si>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</si>
  <si>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</si>
  <si>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</si>
  <si>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</si>
  <si>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</si>
  <si>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</si>
  <si>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</si>
  <si>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</si>
  <si>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</si>
  <si>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</si>
  <si>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</si>
  <si>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</si>
  <si>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</si>
  <si>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</si>
  <si>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</si>
  <si>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</si>
  <si>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</si>
  <si>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</si>
  <si>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</si>
  <si>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</si>
  <si>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</si>
  <si>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</si>
  <si>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</si>
  <si>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</si>
  <si>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</si>
  <si>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</si>
  <si>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</si>
  <si>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</si>
  <si>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</si>
  <si>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</si>
  <si>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</si>
  <si>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</si>
  <si>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</si>
  <si>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</si>
  <si>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</si>
  <si>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</si>
  <si>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</si>
  <si>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</si>
  <si>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</si>
  <si>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</si>
  <si>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</si>
  <si>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</si>
  <si>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</si>
  <si>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</si>
  <si>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</si>
  <si>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</si>
  <si>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</si>
  <si>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</si>
  <si>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</si>
  <si>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</si>
  <si>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</si>
  <si>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</si>
  <si>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</si>
  <si>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</si>
  <si>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</si>
  <si>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</si>
  <si>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</si>
  <si>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</si>
  <si>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</si>
  <si>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</si>
  <si>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</si>
  <si>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</si>
  <si>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</si>
  <si>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</si>
  <si>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</si>
  <si>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</si>
  <si>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</si>
  <si>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</si>
  <si>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</si>
  <si>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</si>
  <si>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</si>
  <si>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</si>
  <si>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</si>
  <si>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</si>
  <si>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</si>
  <si>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</si>
  <si>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</si>
  <si>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</si>
  <si>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</si>
  <si>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</si>
  <si>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</si>
  <si>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</si>
  <si>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</si>
  <si>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</si>
  <si>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</si>
  <si>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</si>
  <si>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</si>
  <si>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</si>
  <si>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</si>
  <si>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</si>
  <si>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</si>
  <si>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</si>
  <si>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</si>
  <si>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</si>
  <si>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</si>
  <si>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</si>
  <si>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</si>
  <si>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</si>
  <si>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</si>
  <si>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</si>
  <si>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</si>
  <si>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</si>
  <si>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</si>
  <si>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</si>
  <si>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</si>
  <si>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</si>
  <si>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</si>
  <si>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</si>
  <si>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</si>
  <si>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</si>
  <si>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</si>
  <si>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</si>
  <si>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</si>
  <si>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</si>
  <si>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</si>
  <si>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</si>
  <si>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</si>
  <si>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</si>
  <si>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</si>
  <si>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</si>
  <si>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</si>
  <si>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</si>
  <si>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</si>
  <si>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</si>
  <si>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</si>
  <si>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</si>
  <si>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</si>
  <si>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</si>
  <si>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</si>
  <si>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</si>
  <si>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</si>
  <si>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</si>
  <si>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</si>
  <si>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</si>
  <si>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</si>
  <si>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</si>
  <si>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</si>
  <si>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</si>
  <si>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</si>
  <si>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</si>
  <si>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</si>
  <si>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</si>
  <si>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</si>
  <si>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</si>
  <si>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</si>
  <si>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</si>
  <si>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</si>
  <si>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</si>
  <si>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</si>
  <si>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</si>
  <si>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</si>
  <si>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</si>
  <si>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</si>
  <si>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</si>
  <si>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</si>
  <si>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</si>
  <si>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</si>
  <si>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</si>
  <si>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</si>
  <si>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</si>
  <si>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</si>
  <si>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</si>
  <si>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</si>
  <si>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</si>
  <si>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</si>
  <si>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</si>
  <si>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</si>
  <si>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</si>
  <si>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</si>
  <si>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</si>
  <si>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</si>
  <si>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</si>
  <si>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</si>
  <si>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</si>
  <si>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</si>
  <si>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</si>
  <si>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</si>
  <si>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</si>
  <si>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</si>
  <si>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</si>
  <si>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</si>
  <si>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</si>
  <si>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</si>
  <si>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</si>
  <si>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</si>
  <si>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</si>
  <si>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</si>
  <si>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</si>
  <si>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</si>
  <si>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</si>
  <si>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</si>
  <si>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</si>
  <si>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</si>
  <si>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</si>
  <si>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</si>
  <si>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</si>
  <si>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</si>
  <si>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</si>
  <si>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</si>
  <si>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</si>
  <si>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</si>
  <si>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</si>
  <si>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</si>
  <si>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</si>
  <si>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</si>
  <si>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</si>
  <si>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</si>
  <si>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</si>
  <si>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</si>
  <si>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</si>
  <si>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</si>
  <si>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</si>
  <si>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</si>
  <si>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</si>
  <si>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</si>
  <si>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</si>
  <si>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</si>
  <si>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</si>
  <si>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</si>
  <si>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</si>
  <si>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</si>
  <si>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</si>
  <si>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</si>
  <si>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</si>
  <si>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</si>
  <si>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</si>
  <si>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</si>
  <si>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</si>
  <si>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</si>
  <si>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</si>
  <si>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</si>
  <si>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</si>
  <si>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</si>
  <si>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</si>
  <si>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</si>
  <si>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</si>
  <si>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</si>
  <si>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</si>
  <si>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</si>
  <si>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</si>
  <si>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</si>
  <si>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</si>
  <si>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</si>
  <si>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</si>
  <si>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</si>
  <si>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</si>
  <si>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</si>
  <si>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</si>
  <si>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</si>
  <si>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</si>
  <si>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</si>
  <si>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</si>
  <si>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</si>
  <si>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</si>
  <si>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</si>
  <si>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</si>
  <si>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</si>
  <si>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</si>
  <si>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</si>
  <si>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</si>
  <si>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</si>
  <si>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</si>
  <si>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</si>
  <si>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</si>
  <si>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</si>
  <si>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</si>
  <si>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</si>
  <si>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</si>
  <si>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</si>
  <si>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</si>
  <si>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</si>
  <si>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</si>
  <si>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</si>
  <si>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</si>
  <si>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</si>
  <si>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</si>
  <si>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</si>
  <si>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</si>
  <si>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</si>
  <si>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</si>
  <si>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</si>
  <si>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</si>
  <si>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</si>
  <si>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</si>
  <si>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</si>
  <si>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</si>
  <si>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</si>
  <si>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</si>
  <si>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</si>
  <si>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</si>
  <si>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</si>
  <si>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</si>
  <si>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</si>
  <si>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</si>
  <si>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</si>
  <si>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</si>
  <si>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</si>
  <si>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</si>
  <si>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</si>
  <si>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</si>
  <si>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</si>
  <si>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</si>
  <si>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</si>
  <si>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</si>
  <si>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</si>
  <si>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</si>
  <si>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</si>
  <si>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</si>
  <si>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</si>
  <si>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</si>
  <si>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</si>
  <si>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</si>
  <si>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</si>
  <si>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</si>
  <si>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</si>
  <si>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</si>
  <si>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</si>
  <si>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</si>
  <si>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</si>
  <si>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</si>
  <si>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</si>
  <si>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</si>
  <si>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</si>
  <si>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</si>
  <si>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</si>
  <si>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</si>
  <si>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</si>
  <si>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</si>
  <si>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</si>
  <si>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</si>
  <si>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</si>
  <si>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</si>
  <si>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</si>
  <si>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</si>
  <si>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</si>
  <si>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</si>
  <si>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</si>
  <si>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</si>
  <si>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</si>
  <si>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</si>
  <si>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</si>
  <si>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</si>
  <si>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</si>
  <si>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</si>
  <si>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</si>
  <si>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</si>
  <si>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</si>
  <si>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</si>
  <si>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</si>
  <si>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</si>
  <si>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</si>
  <si>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</si>
  <si>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</si>
  <si>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</si>
  <si>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</si>
  <si>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</si>
  <si>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</si>
  <si>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</si>
  <si>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</si>
  <si>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</si>
  <si>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</si>
  <si>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</si>
  <si>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</si>
  <si>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</si>
  <si>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</si>
  <si>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</si>
  <si>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</si>
  <si>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</si>
  <si>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</si>
  <si>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</si>
  <si>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</si>
  <si>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</si>
  <si>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</si>
  <si>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</si>
  <si>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</si>
  <si>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</si>
  <si>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</si>
  <si>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</si>
  <si>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</si>
  <si>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</si>
  <si>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</si>
  <si>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</si>
  <si>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</si>
  <si>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</si>
  <si>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</si>
  <si>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</si>
  <si>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</si>
  <si>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</si>
  <si>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</si>
  <si>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</si>
  <si>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</si>
  <si>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</si>
  <si>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</si>
  <si>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</si>
  <si>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</si>
  <si>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</si>
  <si>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</si>
  <si>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</si>
  <si>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</si>
  <si>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</si>
  <si>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</si>
  <si>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</si>
  <si>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</si>
  <si>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</si>
  <si>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</si>
  <si>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</si>
  <si>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</si>
  <si>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</si>
  <si>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</si>
  <si>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</si>
  <si>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</si>
  <si>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</si>
  <si>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</si>
  <si>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</si>
  <si>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</si>
  <si>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</si>
  <si>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</si>
  <si>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</si>
  <si>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</si>
  <si>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</si>
  <si>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</si>
  <si>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</si>
  <si>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</si>
  <si>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</si>
  <si>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</si>
  <si>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</si>
  <si>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</si>
  <si>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</si>
  <si>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</si>
  <si>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</si>
  <si>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</si>
  <si>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</si>
  <si>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</si>
  <si>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</si>
  <si>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</si>
  <si>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</si>
  <si>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</si>
  <si>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</si>
  <si>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</si>
  <si>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</si>
  <si>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</si>
  <si>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</si>
  <si>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</si>
  <si>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</si>
  <si>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</si>
  <si>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</si>
  <si>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</si>
  <si>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</si>
  <si>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</si>
  <si>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</si>
  <si>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</si>
  <si>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</si>
  <si>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</si>
  <si>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</si>
  <si>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</si>
  <si>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</si>
  <si>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</si>
  <si>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</si>
  <si>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</si>
  <si>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</si>
  <si>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</si>
  <si>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</si>
  <si>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</si>
  <si>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</si>
  <si>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</si>
  <si>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</si>
  <si>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</si>
  <si>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</si>
  <si>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</si>
  <si>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</si>
  <si>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</si>
  <si>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</si>
  <si>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</si>
  <si>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</si>
  <si>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</si>
  <si>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</si>
  <si>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</si>
  <si>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</si>
  <si>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</si>
  <si>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</si>
  <si>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</si>
  <si>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</si>
  <si>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</si>
  <si>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</si>
  <si>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</si>
  <si>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</si>
  <si>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</si>
  <si>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</si>
  <si>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</si>
  <si>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</si>
  <si>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</si>
  <si>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</si>
  <si>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</si>
  <si>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</si>
  <si>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</si>
  <si>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</si>
  <si>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</si>
  <si>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</si>
  <si>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</si>
  <si>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</si>
  <si>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</si>
  <si>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</si>
  <si>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</si>
  <si>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</si>
  <si>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</si>
  <si>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</si>
  <si>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</si>
  <si>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</si>
  <si>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</si>
  <si>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</si>
  <si>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</si>
  <si>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</si>
  <si>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</si>
  <si>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</si>
  <si>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</si>
  <si>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</si>
  <si>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</si>
  <si>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</si>
  <si>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</si>
  <si>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</si>
  <si>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</si>
  <si>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</si>
  <si>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</si>
  <si>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</si>
  <si>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</si>
  <si>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</si>
  <si>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</si>
  <si>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</si>
  <si>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</si>
  <si>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</si>
  <si>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</si>
  <si>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</si>
  <si>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</si>
  <si>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</si>
  <si>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</si>
  <si>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</si>
  <si>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</si>
  <si>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</si>
  <si>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</si>
  <si>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</si>
  <si>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</si>
  <si>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</si>
  <si>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</si>
  <si>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</si>
  <si>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</si>
  <si>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</si>
  <si>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</si>
  <si>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</si>
  <si>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</si>
  <si>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</si>
  <si>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</si>
  <si>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</si>
  <si>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</si>
  <si>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</si>
  <si>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</si>
  <si>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</si>
  <si>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</si>
  <si>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</si>
  <si>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</si>
  <si>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</si>
  <si>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</si>
  <si>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</si>
  <si>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</si>
  <si>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</si>
  <si>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</si>
  <si>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</si>
  <si>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</si>
  <si>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</si>
  <si>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</si>
  <si>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</si>
  <si>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</si>
  <si>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</si>
  <si>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</si>
  <si>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</si>
  <si>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</si>
  <si>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</si>
  <si>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</si>
  <si>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</si>
  <si>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</si>
  <si>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</si>
  <si>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</si>
  <si>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</si>
  <si>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</si>
  <si>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</si>
  <si>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</si>
  <si>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</si>
  <si>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</si>
  <si>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</si>
  <si>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</si>
  <si>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</si>
  <si>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</si>
  <si>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</si>
  <si>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</si>
  <si>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</si>
  <si>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</si>
  <si>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</si>
  <si>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</si>
  <si>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</si>
  <si>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</si>
  <si>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</si>
  <si>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</si>
  <si>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</si>
  <si>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</si>
  <si>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</si>
  <si>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</si>
  <si>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</si>
  <si>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</si>
  <si>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</si>
  <si>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</si>
  <si>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</si>
  <si>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</si>
  <si>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</si>
  <si>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</si>
  <si>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</si>
  <si>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</si>
  <si>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</si>
  <si>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</si>
  <si>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</si>
  <si>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</si>
  <si>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</si>
  <si>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</si>
  <si>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</si>
  <si>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</si>
  <si>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</si>
  <si>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</si>
  <si>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</si>
  <si>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</si>
  <si>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</si>
  <si>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</si>
  <si>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</si>
  <si>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</si>
  <si>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</si>
  <si>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</si>
  <si>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</si>
  <si>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</si>
  <si>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</si>
  <si>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</si>
  <si>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</si>
  <si>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</si>
  <si>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</si>
  <si>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</si>
  <si>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</si>
  <si>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</si>
  <si>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</si>
  <si>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</si>
  <si>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</si>
  <si>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</si>
  <si>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</si>
  <si>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</si>
  <si>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</si>
  <si>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</si>
  <si>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</si>
  <si>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</si>
  <si>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</si>
  <si>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</si>
  <si>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</si>
  <si>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</si>
  <si>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</si>
  <si>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</si>
  <si>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</si>
  <si>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</si>
  <si>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</si>
  <si>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</si>
  <si>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</si>
  <si>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</si>
  <si>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</si>
  <si>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</si>
  <si>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</si>
  <si>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</si>
  <si>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</si>
  <si>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</si>
  <si>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</si>
  <si>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</si>
  <si>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</si>
  <si>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</si>
  <si>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</si>
  <si>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</si>
  <si>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</si>
  <si>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</si>
  <si>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</si>
  <si>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</si>
  <si>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</si>
  <si>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</si>
  <si>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</si>
  <si>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</si>
  <si>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</si>
  <si>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</si>
  <si>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</si>
  <si>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</si>
  <si>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</si>
  <si>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</si>
  <si>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</si>
  <si>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</si>
  <si>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</si>
  <si>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</si>
  <si>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</si>
  <si>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</si>
  <si>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</si>
  <si>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</si>
  <si>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</si>
  <si>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</si>
  <si>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</si>
  <si>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</si>
  <si>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</si>
  <si>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</si>
  <si>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</si>
  <si>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</si>
  <si>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</si>
  <si>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</si>
  <si>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</si>
  <si>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</si>
  <si>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</si>
  <si>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</si>
  <si>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</si>
  <si>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</si>
  <si>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</si>
  <si>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</si>
  <si>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</si>
  <si>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</si>
  <si>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</si>
  <si>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</si>
  <si>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</si>
  <si>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</si>
  <si>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</si>
  <si>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</si>
  <si>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</si>
  <si>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</si>
  <si>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</si>
  <si>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</si>
  <si>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</si>
  <si>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</si>
  <si>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</si>
  <si>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</si>
  <si>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</si>
  <si>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</si>
  <si>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</si>
  <si>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</si>
  <si>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</si>
  <si>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</si>
  <si>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</si>
  <si>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</si>
  <si>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</si>
  <si>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</si>
  <si>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</si>
  <si>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</si>
  <si>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</si>
  <si>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</si>
  <si>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</si>
  <si>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</si>
  <si>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</si>
  <si>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</si>
  <si>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</si>
  <si>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</si>
  <si>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</si>
  <si>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</si>
  <si>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</si>
  <si>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</si>
  <si>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</si>
  <si>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</si>
  <si>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</si>
  <si>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</si>
  <si>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</si>
  <si>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</si>
  <si>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</si>
  <si>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</si>
  <si>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</si>
  <si>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</si>
  <si>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</si>
  <si>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</si>
  <si>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</si>
  <si>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</si>
  <si>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</si>
  <si>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</si>
  <si>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</si>
  <si>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</si>
  <si>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</si>
  <si>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</si>
  <si>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</si>
  <si>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</si>
  <si>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</si>
  <si>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</si>
  <si>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</si>
  <si>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</si>
  <si>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</si>
  <si>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</si>
  <si>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</si>
  <si>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</si>
  <si>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</si>
  <si>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</si>
  <si>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</si>
  <si>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</si>
  <si>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</si>
  <si>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</si>
  <si>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</si>
  <si>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</si>
  <si>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</si>
  <si>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</si>
  <si>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</si>
  <si>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</si>
  <si>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</si>
  <si>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</si>
  <si>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</si>
  <si>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</si>
  <si>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</si>
  <si>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</si>
  <si>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</si>
  <si>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</si>
  <si>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</si>
  <si>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</si>
  <si>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</si>
  <si>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</si>
  <si>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</si>
  <si>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</si>
  <si>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</si>
  <si>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</si>
  <si>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</si>
  <si>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</si>
  <si>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</si>
  <si>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</si>
  <si>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</si>
  <si>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</si>
  <si>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</si>
  <si>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</si>
  <si>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</si>
  <si>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</si>
  <si>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</si>
  <si>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</si>
  <si>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</si>
  <si>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</si>
  <si>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</si>
  <si>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</si>
  <si>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</si>
  <si>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</si>
  <si>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</si>
  <si>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</si>
  <si>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</si>
  <si>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</si>
  <si>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</si>
  <si>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</si>
  <si>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</si>
  <si>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</si>
  <si>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</si>
  <si>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</si>
  <si>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</si>
  <si>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</si>
  <si>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</si>
  <si>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</si>
  <si>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</si>
  <si>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</si>
  <si>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</si>
  <si>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</si>
  <si>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</si>
  <si>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</si>
  <si>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</si>
  <si>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</si>
  <si>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</si>
  <si>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</si>
  <si>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</si>
  <si>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</si>
  <si>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</si>
  <si>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</si>
  <si>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</si>
  <si>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</si>
  <si>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</si>
  <si>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</si>
  <si>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</si>
  <si>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</si>
  <si>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</si>
  <si>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</si>
  <si>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</si>
  <si>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</si>
  <si>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</si>
  <si>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</si>
  <si>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</si>
  <si>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</si>
  <si>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</si>
  <si>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</si>
  <si>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</si>
  <si>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</si>
  <si>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</si>
  <si>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</si>
  <si>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</si>
  <si>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</si>
  <si>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</si>
  <si>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</si>
  <si>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</si>
  <si>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</si>
  <si>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</si>
  <si>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</si>
  <si>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</si>
  <si>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</si>
  <si>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</si>
  <si>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</si>
  <si>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</si>
  <si>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</si>
  <si>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</si>
  <si>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</si>
  <si>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</si>
  <si>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</si>
  <si>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</si>
  <si>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</si>
  <si>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</si>
  <si>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</si>
  <si>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</si>
  <si>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</si>
  <si>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</si>
  <si>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</si>
  <si>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</si>
  <si>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</si>
  <si>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</si>
  <si>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</si>
  <si>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</si>
  <si>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</si>
  <si>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</si>
  <si>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</si>
  <si>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</si>
  <si>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</si>
  <si>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</si>
  <si>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</si>
  <si>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</si>
  <si>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</si>
  <si>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</si>
  <si>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</si>
  <si>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</si>
  <si>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</si>
  <si>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</si>
  <si>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</si>
  <si>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</si>
  <si>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</si>
  <si>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</si>
  <si>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</si>
  <si>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</si>
  <si>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</si>
  <si>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</si>
  <si>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</si>
  <si>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</si>
  <si>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</si>
  <si>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</si>
  <si>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</si>
  <si>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</si>
  <si>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</si>
  <si>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</si>
  <si>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</si>
  <si>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</si>
  <si>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</si>
  <si>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</si>
  <si>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</si>
  <si>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</si>
  <si>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</si>
  <si>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</si>
  <si>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</si>
  <si>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</si>
  <si>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</si>
  <si>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</si>
  <si>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</si>
  <si>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</si>
  <si>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</si>
  <si>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</si>
  <si>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</si>
  <si>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</si>
  <si>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</si>
  <si>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</si>
  <si>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</si>
  <si>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</si>
  <si>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</si>
  <si>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</si>
  <si>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</si>
  <si>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</si>
  <si>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</si>
  <si>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</si>
  <si>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</si>
  <si>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</si>
  <si>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</si>
  <si>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</si>
  <si>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</si>
  <si>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</si>
  <si>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</si>
  <si>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</si>
  <si>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</si>
  <si>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</si>
  <si>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</si>
  <si>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</si>
  <si>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</si>
  <si>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</si>
  <si>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</si>
  <si>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</si>
  <si>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</si>
  <si>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</si>
  <si>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</si>
  <si>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</si>
  <si>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</si>
  <si>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</si>
  <si>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</si>
  <si>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</si>
  <si>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</si>
  <si>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</si>
  <si>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</si>
  <si>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</si>
  <si>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</si>
  <si>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</si>
  <si>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</si>
  <si>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</si>
  <si>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</si>
  <si>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</si>
  <si>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</si>
  <si>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</si>
  <si>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</si>
  <si>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</si>
  <si>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</si>
  <si>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</si>
  <si>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</si>
  <si>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</si>
  <si>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</si>
  <si>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</si>
  <si>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</si>
  <si>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</si>
  <si>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</si>
  <si>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</si>
  <si>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</si>
  <si>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</si>
  <si>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</si>
  <si>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</si>
  <si>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</si>
  <si>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</si>
  <si>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</si>
  <si>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</si>
  <si>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</si>
  <si>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</si>
  <si>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</si>
  <si>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</si>
  <si>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</si>
  <si>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</si>
  <si>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</si>
  <si>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</si>
  <si>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</si>
  <si>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</si>
  <si>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</si>
  <si>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</si>
  <si>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</si>
  <si>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</si>
  <si>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</si>
  <si>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</si>
  <si>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</si>
  <si>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</si>
  <si>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</si>
  <si>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</si>
  <si>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</si>
  <si>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</si>
  <si>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</si>
  <si>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</si>
  <si>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</si>
  <si>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</si>
  <si>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</si>
  <si>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</si>
  <si>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</si>
  <si>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</si>
  <si>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</si>
  <si>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</si>
  <si>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</si>
  <si>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</si>
  <si>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</si>
  <si>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</si>
  <si>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</si>
  <si>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</si>
  <si>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</si>
  <si>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</si>
  <si>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</si>
  <si>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</si>
  <si>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</si>
  <si>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</si>
  <si>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</si>
  <si>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</si>
  <si>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</si>
  <si>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</si>
  <si>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</si>
  <si>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</si>
  <si>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</si>
  <si>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</si>
  <si>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</si>
  <si>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</si>
  <si>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</si>
  <si>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</si>
  <si>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</si>
  <si>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</si>
  <si>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</si>
  <si>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</si>
  <si>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</si>
  <si>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</si>
  <si>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</si>
  <si>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</si>
  <si>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</si>
  <si>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</si>
  <si>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</si>
  <si>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</si>
  <si>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</si>
  <si>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</si>
  <si>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</si>
  <si>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</si>
  <si>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</si>
  <si>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</si>
  <si>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</si>
  <si>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</si>
  <si>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</si>
  <si>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</si>
  <si>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</si>
  <si>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</si>
  <si>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</si>
  <si>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</si>
  <si>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</si>
  <si>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</si>
  <si>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</si>
  <si>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</si>
  <si>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</si>
  <si>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</si>
  <si>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</si>
  <si>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</si>
  <si>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</si>
  <si>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</si>
  <si>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</si>
  <si>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</si>
  <si>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</si>
  <si>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</si>
  <si>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</si>
  <si>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</si>
  <si>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</si>
  <si>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</si>
  <si>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</si>
  <si>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</si>
  <si>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</si>
  <si>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</si>
  <si>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</si>
  <si>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</si>
  <si>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</si>
  <si>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</si>
  <si>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</si>
  <si>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</si>
  <si>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</si>
  <si>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</si>
  <si>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</si>
  <si>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</si>
  <si>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</si>
  <si>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</si>
  <si>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</si>
  <si>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</si>
  <si>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</si>
  <si>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</si>
  <si>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</si>
  <si>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</si>
  <si>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</si>
  <si>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</si>
  <si>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</si>
  <si>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</si>
  <si>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</si>
  <si>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</si>
  <si>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</si>
  <si>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</si>
  <si>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</si>
  <si>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</si>
  <si>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</si>
  <si>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</si>
  <si>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</si>
  <si>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</si>
  <si>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</si>
  <si>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</si>
  <si>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</si>
  <si>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</si>
  <si>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</si>
  <si>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</si>
  <si>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</si>
  <si>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</si>
  <si>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</si>
  <si>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</si>
  <si>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</si>
  <si>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</si>
  <si>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</si>
  <si>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</si>
  <si>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</si>
  <si>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</si>
  <si>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</si>
  <si>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</si>
  <si>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</si>
  <si>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</si>
  <si>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</si>
  <si>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</si>
  <si>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</si>
  <si>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</si>
  <si>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</si>
  <si>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</si>
  <si>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</si>
  <si>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</si>
  <si>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</si>
  <si>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</si>
  <si>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</si>
  <si>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</si>
  <si>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</si>
  <si>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</si>
  <si>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</si>
  <si>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</si>
  <si>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</si>
  <si>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</si>
  <si>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</si>
  <si>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</si>
  <si>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</si>
  <si>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</si>
  <si>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</si>
  <si>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</si>
  <si>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</si>
  <si>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</si>
  <si>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</si>
  <si>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</si>
  <si>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</si>
  <si>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</si>
  <si>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</si>
  <si>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</si>
  <si>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</si>
  <si>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</si>
  <si>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</si>
  <si>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</si>
  <si>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</si>
  <si>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</si>
  <si>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</si>
  <si>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</si>
  <si>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</si>
  <si>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</si>
  <si>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</si>
  <si>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</si>
  <si>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</si>
  <si>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</si>
  <si>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</si>
  <si>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</si>
  <si>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</si>
  <si>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</si>
  <si>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</si>
  <si>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</si>
  <si>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</si>
  <si>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</si>
  <si>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</si>
  <si>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</si>
  <si>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</si>
  <si>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</si>
  <si>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</si>
  <si>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</si>
  <si>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</si>
  <si>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</si>
  <si>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</si>
  <si>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</si>
  <si>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</si>
  <si>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</si>
  <si>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</si>
  <si>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</si>
  <si>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</si>
  <si>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</si>
  <si>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</si>
  <si>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</si>
  <si>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</si>
  <si>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</si>
  <si>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</si>
  <si>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</si>
  <si>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</si>
  <si>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</si>
  <si>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</si>
  <si>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</si>
  <si>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</si>
  <si>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</si>
  <si>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</si>
  <si>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</si>
  <si>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</si>
  <si>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</si>
  <si>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</si>
  <si>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</si>
  <si>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</si>
  <si>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</si>
  <si>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</si>
  <si>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</si>
  <si>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</si>
  <si>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</si>
  <si>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</si>
  <si>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</si>
  <si>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</si>
  <si>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</si>
  <si>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</si>
  <si>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</si>
  <si>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</si>
  <si>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</si>
  <si>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</si>
  <si>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</si>
  <si>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</si>
  <si>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</si>
  <si>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</si>
  <si>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</si>
  <si>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</si>
  <si>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</si>
  <si>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</si>
  <si>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</si>
  <si>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</si>
  <si>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</si>
  <si>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</si>
  <si>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</si>
  <si>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</si>
  <si>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</si>
  <si>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</si>
  <si>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</si>
  <si>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</si>
  <si>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</si>
  <si>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</si>
  <si>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</si>
  <si>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</si>
  <si>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</si>
  <si>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</si>
  <si>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</si>
  <si>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</si>
  <si>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</si>
  <si>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</si>
  <si>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</si>
  <si>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</si>
  <si>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</si>
  <si>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</si>
  <si>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</si>
  <si>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</si>
  <si>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</si>
  <si>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</si>
  <si>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</si>
  <si>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</si>
  <si>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</si>
  <si>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</si>
  <si>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</si>
  <si>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</si>
  <si>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</si>
  <si>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</si>
  <si>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</si>
  <si>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</si>
  <si>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</si>
  <si>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</si>
  <si>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</si>
  <si>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</si>
  <si>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</si>
  <si>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</si>
  <si>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</si>
  <si>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</si>
  <si>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</si>
  <si>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</si>
  <si>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</si>
  <si>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</si>
  <si>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</si>
  <si>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</si>
  <si>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</si>
  <si>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</si>
  <si>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</si>
  <si>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</si>
  <si>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</si>
  <si>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</si>
  <si>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</si>
  <si>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</si>
  <si>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</si>
  <si>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</si>
  <si>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</si>
  <si>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</si>
  <si>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</si>
  <si>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</si>
  <si>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</si>
  <si>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</si>
  <si>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</si>
  <si>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</si>
  <si>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</si>
  <si>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</si>
  <si>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</si>
  <si>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</si>
  <si>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</si>
  <si>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</si>
  <si>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</si>
  <si>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</si>
  <si>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</si>
  <si>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</si>
  <si>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</si>
  <si>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</si>
  <si>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</si>
  <si>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</si>
  <si>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</si>
  <si>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</si>
  <si>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</si>
  <si>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</si>
  <si>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</si>
  <si>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</si>
  <si>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</si>
  <si>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</si>
  <si>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</si>
  <si>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</si>
  <si>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</si>
  <si>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</si>
  <si>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</si>
  <si>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</si>
  <si>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</si>
  <si>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</si>
  <si>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</si>
  <si>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</si>
  <si>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</si>
  <si>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</si>
  <si>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</si>
  <si>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</si>
  <si>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</si>
  <si>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</si>
  <si>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</si>
  <si>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</si>
  <si>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</si>
  <si>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</si>
  <si>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</si>
  <si>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</si>
  <si>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</si>
  <si>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</si>
  <si>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</si>
  <si>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</si>
  <si>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</si>
  <si>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</si>
  <si>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</si>
  <si>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</si>
  <si>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</si>
  <si>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</si>
  <si>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</si>
  <si>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</si>
  <si>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</si>
  <si>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</si>
  <si>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</si>
  <si>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</si>
  <si>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</si>
  <si>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</si>
  <si>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</si>
  <si>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</si>
  <si>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</si>
  <si>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</si>
  <si>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</si>
  <si>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</si>
  <si>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</si>
  <si>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</si>
  <si>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</si>
  <si>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</si>
  <si>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</si>
  <si>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</si>
  <si>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</si>
  <si>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</si>
  <si>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</si>
  <si>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</si>
  <si>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</si>
  <si>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</si>
  <si>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</si>
  <si>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</si>
  <si>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</si>
  <si>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</si>
  <si>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</si>
  <si>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</si>
  <si>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</si>
  <si>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</si>
  <si>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</si>
  <si>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</si>
  <si>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</si>
  <si>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</si>
  <si>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</si>
  <si>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</si>
  <si>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</si>
  <si>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</si>
  <si>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</si>
  <si>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</si>
  <si>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</si>
  <si>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</si>
  <si>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</si>
  <si>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</si>
  <si>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</si>
  <si>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</si>
  <si>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</si>
  <si>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</si>
  <si>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</si>
  <si>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</si>
  <si>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</si>
  <si>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</si>
  <si>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</si>
  <si>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</si>
  <si>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</si>
  <si>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</si>
  <si>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</si>
  <si>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</si>
  <si>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</si>
  <si>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</si>
  <si>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</si>
  <si>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</si>
  <si>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</si>
  <si>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</si>
  <si>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</si>
  <si>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</si>
  <si>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</si>
  <si>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</si>
  <si>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</si>
  <si>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</si>
  <si>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</si>
  <si>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</si>
  <si>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</si>
  <si>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</si>
  <si>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</si>
  <si>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</si>
  <si>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</si>
  <si>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</si>
  <si>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</si>
  <si>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</si>
  <si>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</si>
  <si>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</si>
  <si>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</si>
  <si>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</si>
  <si>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</si>
  <si>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</si>
  <si>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</si>
  <si>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</si>
  <si>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</si>
  <si>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</si>
  <si>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</si>
  <si>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</si>
  <si>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</si>
  <si>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</si>
  <si>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</si>
  <si>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</si>
  <si>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</si>
  <si>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</si>
  <si>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</si>
  <si>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</si>
  <si>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</si>
  <si>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</si>
  <si>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</si>
  <si>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</si>
  <si>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</si>
  <si>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</si>
  <si>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</si>
  <si>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</si>
  <si>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</si>
  <si>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</si>
  <si>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</si>
  <si>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</si>
  <si>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</si>
  <si>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</si>
  <si>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</si>
  <si>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</si>
  <si>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</si>
  <si>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</si>
  <si>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</si>
  <si>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</si>
  <si>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</si>
  <si>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</si>
  <si>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</si>
  <si>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</si>
  <si>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</si>
  <si>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</si>
  <si>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</si>
  <si>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</si>
  <si>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</si>
  <si>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</si>
  <si>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</si>
  <si>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</si>
  <si>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</si>
  <si>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</si>
  <si>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</si>
  <si>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</si>
  <si>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</si>
  <si>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</si>
  <si>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</si>
  <si>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</si>
  <si>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</si>
  <si>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</si>
  <si>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</si>
  <si>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</si>
  <si>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</si>
  <si>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</si>
  <si>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</si>
  <si>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</si>
  <si>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</si>
  <si>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</si>
  <si>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</si>
  <si>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</si>
  <si>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</si>
  <si>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</si>
  <si>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</si>
  <si>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</si>
  <si>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</si>
  <si>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</si>
  <si>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</si>
  <si>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</si>
  <si>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</si>
  <si>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</si>
  <si>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</si>
  <si>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</si>
  <si>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</si>
  <si>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</si>
  <si>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</si>
  <si>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</si>
  <si>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</si>
  <si>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</si>
  <si>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</si>
  <si>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</si>
  <si>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</si>
  <si>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</si>
  <si>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</si>
  <si>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</si>
  <si>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</si>
  <si>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</si>
  <si>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</si>
  <si>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</si>
  <si>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</si>
  <si>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</si>
  <si>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</si>
  <si>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</si>
  <si>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</si>
  <si>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</si>
  <si>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</si>
  <si>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</si>
  <si>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</si>
  <si>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</si>
  <si>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</si>
  <si>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</si>
  <si>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</si>
  <si>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</si>
  <si>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</si>
  <si>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</si>
  <si>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</si>
  <si>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</si>
  <si>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</si>
  <si>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</si>
  <si>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</si>
  <si>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</si>
  <si>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</si>
  <si>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</si>
  <si>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</si>
  <si>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</si>
  <si>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</si>
  <si>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</si>
  <si>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</si>
  <si>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</si>
  <si>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</si>
  <si>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</si>
  <si>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</si>
  <si>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</si>
  <si>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</si>
  <si>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</si>
  <si>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</si>
  <si>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</si>
  <si>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</si>
  <si>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</si>
  <si>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</si>
  <si>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</si>
  <si>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</si>
  <si>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</si>
  <si>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</si>
  <si>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</si>
  <si>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</si>
  <si>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</si>
  <si>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</si>
  <si>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</si>
  <si>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</si>
  <si>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</si>
  <si>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</si>
  <si>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</si>
  <si>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</si>
  <si>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</si>
  <si>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</si>
  <si>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</si>
  <si>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</si>
  <si>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</si>
  <si>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</si>
  <si>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</si>
  <si>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</si>
  <si>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</si>
  <si>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</si>
  <si>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</si>
  <si>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</si>
  <si>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</si>
  <si>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</si>
  <si>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</si>
  <si>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</si>
  <si>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</si>
  <si>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</si>
  <si>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</si>
  <si>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</si>
  <si>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</si>
  <si>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</si>
  <si>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</si>
  <si>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</si>
  <si>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</si>
  <si>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</si>
  <si>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</si>
  <si>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</si>
  <si>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</si>
  <si>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</si>
  <si>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</si>
  <si>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</si>
  <si>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</si>
  <si>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</si>
  <si>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</si>
  <si>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</si>
  <si>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</si>
  <si>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</si>
  <si>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</si>
  <si>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</si>
  <si>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</si>
  <si>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</si>
  <si>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</si>
  <si>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</si>
  <si>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</si>
  <si>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</si>
  <si>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</si>
  <si>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</si>
  <si>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</si>
  <si>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</si>
  <si>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</si>
  <si>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</si>
  <si>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</si>
  <si>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</si>
  <si>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</si>
  <si>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</si>
  <si>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</si>
  <si>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</si>
  <si>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</si>
  <si>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</si>
  <si>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</si>
  <si>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</si>
  <si>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</si>
  <si>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</si>
  <si>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</si>
  <si>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</si>
  <si>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</si>
  <si>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</si>
  <si>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</si>
  <si>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</si>
  <si>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</si>
  <si>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</si>
  <si>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</si>
  <si>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</si>
  <si>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</si>
  <si>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</si>
  <si>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</si>
  <si>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</si>
  <si>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</si>
  <si>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</si>
  <si>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</si>
  <si>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</si>
  <si>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</si>
  <si>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</si>
  <si>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</si>
  <si>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</si>
  <si>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</si>
  <si>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</si>
  <si>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</si>
  <si>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</si>
  <si>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</si>
  <si>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</si>
  <si>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</si>
  <si>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</si>
  <si>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</si>
  <si>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</si>
  <si>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</si>
  <si>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</si>
  <si>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</si>
  <si>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</si>
  <si>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</si>
  <si>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</si>
  <si>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</si>
  <si>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</si>
  <si>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</si>
  <si>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</si>
  <si>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</si>
  <si>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</si>
  <si>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</si>
  <si>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</si>
  <si>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</si>
  <si>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</si>
  <si>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</si>
  <si>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</si>
  <si>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</si>
  <si>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</si>
  <si>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</si>
  <si>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</si>
  <si>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</si>
  <si>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</si>
  <si>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</si>
  <si>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</si>
  <si>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</si>
  <si>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</si>
  <si>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</si>
  <si>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</si>
  <si>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</si>
  <si>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</si>
  <si>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</si>
  <si>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</si>
  <si>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</si>
  <si>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</si>
  <si>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</si>
  <si>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</si>
  <si>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</si>
  <si>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</si>
  <si>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</si>
  <si>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</si>
  <si>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</si>
  <si>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</si>
  <si>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</si>
  <si>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</si>
  <si>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</si>
  <si>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</si>
  <si>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</si>
  <si>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</si>
  <si>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</si>
  <si>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</si>
  <si>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</si>
  <si>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</si>
  <si>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</si>
  <si>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</si>
  <si>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</si>
  <si>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</si>
  <si>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</si>
  <si>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</si>
  <si>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</si>
  <si>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</si>
  <si>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</si>
  <si>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</si>
  <si>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</si>
  <si>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</si>
  <si>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</si>
  <si>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</si>
  <si>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</si>
  <si>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</si>
  <si>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</si>
  <si>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</si>
  <si>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</si>
  <si>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</si>
  <si>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</si>
  <si>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</si>
  <si>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</si>
  <si>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</si>
  <si>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</si>
  <si>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</si>
  <si>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</si>
  <si>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</si>
  <si>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</si>
  <si>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</si>
  <si>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</si>
  <si>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</si>
  <si>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</si>
  <si>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</si>
  <si>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</si>
  <si>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</si>
  <si>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</si>
  <si>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</si>
  <si>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</si>
  <si>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</si>
  <si>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</si>
  <si>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</si>
  <si>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</si>
  <si>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</si>
  <si>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</si>
  <si>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</si>
  <si>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</si>
  <si>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</si>
  <si>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</si>
  <si>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</si>
  <si>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</si>
  <si>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</si>
  <si>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</si>
  <si>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</si>
  <si>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</si>
  <si>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</si>
  <si>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</si>
  <si>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</si>
  <si>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</si>
  <si>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</si>
  <si>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</si>
  <si>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</si>
  <si>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</si>
  <si>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</si>
  <si>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</si>
  <si>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</si>
  <si>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</si>
  <si>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</si>
  <si>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</si>
  <si>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</si>
  <si>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</si>
  <si>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</si>
  <si>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</si>
  <si>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</si>
  <si>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</si>
  <si>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</si>
  <si>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</si>
  <si>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</si>
  <si>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</si>
  <si>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</si>
  <si>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</si>
  <si>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</si>
  <si>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</si>
  <si>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</si>
  <si>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</si>
  <si>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</si>
  <si>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</si>
  <si>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</si>
  <si>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</si>
  <si>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</si>
  <si>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</si>
  <si>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</si>
  <si>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</si>
  <si>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</si>
  <si>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</si>
  <si>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</si>
  <si>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</si>
  <si>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</si>
  <si>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</si>
  <si>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</si>
  <si>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</si>
  <si>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</si>
  <si>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</si>
  <si>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</si>
  <si>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</si>
  <si>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</si>
  <si>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</si>
  <si>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</si>
  <si>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</si>
  <si>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</si>
  <si>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</si>
  <si>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</si>
  <si>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</si>
  <si>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</si>
  <si>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</si>
  <si>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</si>
  <si>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</si>
  <si>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</si>
  <si>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</si>
  <si>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</si>
  <si>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</si>
  <si>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</si>
  <si>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</si>
  <si>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</si>
  <si>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</si>
  <si>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</si>
  <si>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</si>
  <si>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</si>
  <si>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</si>
  <si>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</si>
  <si>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</si>
  <si>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</si>
  <si>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</si>
  <si>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</si>
  <si>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</si>
  <si>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</si>
  <si>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</si>
  <si>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</si>
  <si>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</si>
  <si>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</si>
  <si>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</si>
  <si>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</si>
  <si>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</si>
  <si>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</si>
  <si>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</si>
  <si>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</si>
  <si>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</si>
  <si>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</si>
  <si>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</si>
  <si>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</si>
  <si>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</si>
  <si>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</si>
  <si>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</si>
  <si>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</si>
  <si>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</si>
  <si>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</si>
  <si>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</si>
  <si>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</si>
  <si>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</si>
  <si>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</si>
  <si>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</si>
  <si>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</si>
  <si>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</si>
  <si>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</si>
  <si>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</si>
  <si>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</si>
  <si>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</si>
  <si>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</si>
  <si>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</si>
  <si>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</si>
  <si>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</si>
  <si>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</si>
  <si>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</si>
  <si>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</si>
  <si>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</si>
  <si>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</si>
  <si>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</si>
  <si>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</si>
  <si>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</si>
  <si>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</si>
  <si>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</si>
  <si>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</si>
  <si>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</si>
  <si>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</si>
  <si>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</si>
  <si>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</si>
  <si>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</si>
  <si>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</si>
  <si>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</si>
  <si>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</si>
  <si>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</si>
  <si>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</si>
  <si>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</si>
  <si>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</si>
  <si>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</si>
  <si>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</si>
  <si>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</si>
  <si>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</si>
  <si>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</si>
  <si>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</si>
  <si>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</si>
  <si>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</si>
  <si>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</si>
  <si>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</si>
  <si>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</si>
  <si>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</si>
  <si>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</si>
  <si>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</si>
  <si>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</si>
  <si>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</si>
  <si>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</si>
  <si>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</si>
  <si>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</si>
  <si>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</si>
  <si>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</si>
  <si>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</si>
  <si>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</si>
  <si>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</si>
  <si>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</si>
  <si>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</si>
  <si>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</si>
  <si>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</si>
  <si>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</si>
  <si>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</si>
  <si>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</si>
  <si>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</si>
  <si>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</si>
  <si>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</si>
  <si>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</si>
  <si>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</si>
  <si>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</si>
  <si>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</si>
  <si>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</si>
  <si>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</si>
  <si>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</si>
  <si>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</si>
  <si>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</si>
  <si>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</si>
  <si>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</si>
  <si>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</si>
  <si>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</si>
  <si>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</si>
  <si>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</si>
  <si>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</si>
  <si>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</si>
  <si>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</si>
  <si>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</si>
  <si>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</si>
  <si>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</si>
  <si>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</si>
  <si>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</si>
  <si>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</si>
  <si>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</si>
  <si>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</si>
  <si>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</si>
  <si>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</si>
  <si>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</si>
  <si>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</si>
  <si>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</si>
  <si>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</si>
  <si>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</si>
  <si>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</si>
  <si>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</si>
  <si>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</si>
  <si>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</si>
  <si>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</si>
  <si>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</si>
  <si>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</si>
  <si>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</si>
  <si>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</si>
  <si>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</si>
  <si>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</si>
  <si>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</si>
  <si>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</si>
  <si>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</si>
  <si>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</si>
  <si>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</si>
  <si>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</si>
  <si>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</si>
  <si>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</si>
  <si>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</si>
  <si>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</si>
  <si>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</si>
  <si>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</si>
  <si>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</si>
  <si>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</si>
  <si>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</si>
  <si>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</si>
  <si>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</si>
  <si>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</si>
  <si>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</si>
  <si>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</si>
  <si>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</si>
  <si>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</si>
  <si>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</si>
  <si>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</si>
  <si>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</si>
  <si>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</si>
  <si>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</si>
  <si>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</si>
  <si>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</si>
  <si>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</si>
  <si>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</si>
  <si>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</si>
  <si>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</si>
  <si>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</si>
  <si>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</si>
  <si>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</si>
  <si>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</si>
  <si>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</si>
  <si>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</si>
  <si>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</si>
  <si>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</si>
  <si>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</si>
  <si>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</si>
  <si>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</si>
  <si>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</si>
  <si>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</si>
  <si>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</si>
  <si>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</si>
  <si>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</si>
  <si>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</si>
  <si>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</si>
  <si>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</si>
  <si>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</si>
  <si>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</si>
  <si>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</si>
  <si>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</si>
  <si>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</si>
  <si>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</si>
  <si>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</si>
  <si>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</si>
  <si>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</si>
  <si>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</si>
  <si>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</si>
  <si>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</si>
  <si>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</si>
  <si>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</si>
  <si>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</si>
  <si>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</si>
  <si>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</si>
  <si>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</si>
  <si>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</si>
  <si>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</si>
  <si>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</si>
  <si>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</si>
  <si>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</si>
  <si>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</si>
  <si>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</si>
  <si>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</si>
  <si>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</si>
  <si>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</si>
  <si>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</si>
  <si>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</si>
  <si>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</si>
  <si>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</si>
  <si>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</si>
  <si>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</si>
  <si>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</si>
  <si>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</si>
  <si>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</si>
  <si>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</si>
  <si>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</si>
  <si>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</si>
  <si>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</si>
  <si>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</si>
  <si>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</si>
  <si>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</si>
  <si>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</si>
  <si>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</si>
  <si>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</si>
  <si>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</si>
  <si>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</si>
  <si>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</si>
  <si>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</si>
  <si>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</si>
  <si>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</si>
  <si>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</si>
  <si>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</si>
  <si>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</si>
  <si>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</si>
  <si>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</si>
  <si>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</si>
  <si>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</si>
  <si>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</si>
  <si>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</si>
  <si>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</si>
  <si>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</si>
  <si>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</si>
  <si>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</si>
  <si>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</si>
  <si>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</si>
  <si>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</si>
  <si>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</si>
  <si>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</si>
  <si>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</si>
  <si>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</si>
  <si>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</si>
  <si>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</si>
  <si>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</si>
  <si>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</si>
  <si>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</si>
  <si>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</si>
  <si>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</si>
  <si>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</si>
  <si>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</si>
  <si>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</si>
  <si>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</si>
  <si>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</si>
  <si>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</si>
  <si>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</si>
  <si>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</si>
  <si>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</si>
  <si>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</si>
  <si>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</si>
  <si>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</si>
  <si>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</si>
  <si>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</si>
  <si>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</si>
  <si>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</si>
  <si>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</si>
  <si>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</si>
  <si>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</si>
  <si>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</si>
  <si>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</si>
  <si>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</si>
  <si>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</si>
  <si>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</si>
  <si>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</si>
  <si>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</si>
  <si>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</si>
  <si>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</si>
  <si>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</si>
  <si>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</si>
  <si>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</si>
  <si>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</si>
  <si>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</si>
  <si>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</si>
  <si>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</si>
  <si>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</si>
  <si>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</si>
  <si>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</si>
  <si>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</si>
  <si>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</si>
  <si>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</si>
  <si>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</si>
  <si>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</si>
  <si>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</si>
  <si>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</si>
  <si>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</si>
  <si>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</si>
  <si>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</si>
  <si>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</si>
  <si>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</si>
  <si>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</si>
  <si>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</si>
  <si>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</si>
  <si>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</si>
  <si>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</si>
  <si>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</si>
  <si>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</si>
  <si>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</si>
  <si>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</si>
  <si>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</si>
  <si>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</si>
  <si>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</si>
  <si>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</si>
  <si>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</si>
  <si>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</si>
  <si>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</si>
  <si>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</si>
  <si>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</si>
  <si>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</si>
  <si>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</si>
  <si>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</si>
  <si>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</si>
  <si>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</si>
  <si>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</si>
  <si>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</si>
  <si>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</si>
  <si>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</si>
  <si>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</si>
  <si>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</si>
  <si>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</si>
  <si>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</si>
  <si>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</si>
  <si>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</si>
  <si>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</si>
  <si>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</si>
  <si>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</si>
  <si>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</si>
  <si>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</si>
  <si>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</si>
  <si>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</si>
  <si>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</si>
  <si>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</si>
  <si>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</si>
  <si>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</si>
  <si>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</si>
  <si>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</si>
  <si>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</si>
  <si>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</si>
  <si>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</si>
  <si>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</si>
  <si>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</si>
  <si>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</si>
  <si>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</si>
  <si>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</si>
  <si>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</si>
  <si>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</si>
  <si>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</si>
  <si>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</si>
  <si>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</si>
  <si>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</si>
  <si>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</si>
  <si>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</si>
  <si>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</si>
  <si>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</si>
  <si>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</si>
  <si>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</si>
  <si>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</si>
  <si>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</si>
  <si>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</si>
  <si>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</si>
  <si>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</si>
  <si>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</si>
  <si>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</si>
  <si>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</si>
  <si>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</si>
  <si>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</si>
  <si>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</si>
  <si>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</si>
  <si>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</si>
  <si>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</si>
  <si>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</si>
  <si>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</si>
  <si>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</si>
  <si>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</si>
  <si>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</si>
  <si>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</si>
  <si>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</si>
  <si>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</si>
  <si>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</si>
  <si>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</si>
  <si>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</si>
  <si>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</si>
  <si>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</si>
  <si>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</si>
  <si>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</si>
  <si>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</si>
  <si>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</si>
  <si>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</si>
  <si>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</si>
  <si>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</si>
  <si>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</si>
  <si>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</si>
  <si>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</si>
  <si>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</si>
  <si>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</si>
  <si>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</si>
  <si>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</si>
  <si>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</si>
  <si>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</si>
  <si>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</si>
  <si>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</si>
  <si>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</si>
  <si>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</si>
  <si>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</si>
  <si>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</si>
  <si>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</si>
  <si>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</si>
  <si>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</si>
  <si>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</si>
  <si>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</si>
  <si>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</si>
  <si>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</si>
  <si>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</si>
  <si>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</si>
  <si>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</si>
  <si>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</si>
  <si>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</si>
  <si>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</si>
  <si>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</si>
  <si>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</si>
  <si>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</si>
  <si>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</si>
  <si>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</si>
  <si>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</si>
  <si>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</si>
  <si>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</si>
  <si>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</si>
  <si>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</si>
  <si>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</si>
  <si>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</si>
  <si>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</si>
  <si>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</si>
  <si>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</si>
  <si>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</si>
  <si>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</si>
  <si>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</si>
  <si>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</si>
  <si>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</si>
  <si>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</si>
  <si>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</si>
  <si>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</si>
  <si>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</si>
  <si>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</si>
  <si>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</si>
  <si>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</si>
  <si>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</si>
  <si>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</si>
  <si>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</si>
  <si>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</si>
  <si>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</si>
  <si>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</si>
  <si>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</si>
  <si>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</si>
  <si>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</si>
  <si>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</si>
  <si>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</si>
  <si>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</si>
  <si>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</si>
  <si>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</si>
  <si>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</si>
  <si>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</si>
  <si>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</si>
  <si>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</si>
  <si>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</si>
  <si>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</si>
  <si>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</si>
  <si>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</si>
  <si>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</si>
  <si>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</si>
  <si>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</si>
  <si>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</si>
  <si>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</si>
  <si>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</si>
  <si>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</si>
  <si>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</si>
  <si>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</si>
  <si>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</si>
  <si>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</si>
  <si>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</si>
  <si>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</si>
  <si>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</si>
  <si>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</si>
  <si>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</si>
  <si>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</si>
  <si>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</si>
  <si>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</si>
  <si>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</si>
  <si>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</si>
  <si>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</si>
  <si>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</si>
  <si>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</si>
  <si>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</si>
  <si>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</si>
  <si>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</si>
  <si>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</si>
  <si>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</si>
  <si>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</si>
  <si>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</si>
  <si>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</si>
  <si>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</si>
  <si>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</si>
  <si>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</si>
  <si>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</si>
  <si>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</si>
  <si>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</si>
  <si>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</si>
  <si>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</si>
  <si>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</si>
  <si>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</si>
  <si>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</si>
  <si>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</si>
  <si>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</si>
  <si>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</si>
  <si>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</si>
  <si>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</si>
  <si>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</si>
  <si>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</si>
  <si>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</si>
  <si>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</si>
  <si>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</si>
  <si>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</si>
  <si>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</si>
  <si>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</si>
  <si>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</si>
  <si>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</si>
  <si>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</si>
  <si>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</si>
  <si>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</si>
  <si>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</si>
  <si>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</si>
  <si>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</si>
  <si>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</si>
  <si>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</si>
  <si>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</si>
  <si>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</si>
  <si>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</si>
  <si>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</si>
  <si>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</si>
  <si>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</si>
  <si>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</si>
  <si>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</si>
  <si>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</si>
  <si>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</si>
  <si>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</si>
  <si>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</si>
  <si>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</si>
  <si>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</si>
  <si>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</si>
  <si>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</si>
  <si>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</si>
  <si>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</si>
  <si>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</si>
  <si>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</si>
  <si>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</si>
  <si>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</si>
  <si>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</si>
  <si>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</si>
  <si>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</si>
  <si>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</si>
  <si>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</si>
  <si>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</si>
  <si>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</si>
  <si>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</si>
  <si>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</si>
  <si>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</si>
  <si>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</si>
  <si>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</si>
  <si>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</si>
  <si>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</si>
  <si>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</si>
  <si>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</si>
  <si>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</si>
  <si>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</si>
  <si>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</si>
  <si>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</si>
  <si>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</si>
  <si>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</si>
  <si>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</si>
  <si>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</si>
  <si>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</si>
  <si>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</si>
  <si>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</si>
  <si>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</si>
  <si>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</si>
  <si>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</si>
  <si>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</si>
  <si>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</si>
  <si>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</si>
  <si>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</si>
  <si>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</si>
  <si>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</si>
  <si>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</si>
  <si>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</si>
  <si>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</si>
  <si>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</si>
  <si>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</si>
  <si>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</si>
  <si>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</si>
  <si>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</si>
  <si>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</si>
  <si>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</si>
  <si>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</si>
  <si>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</si>
  <si>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</si>
  <si>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</si>
  <si>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</si>
  <si>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</si>
  <si>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</si>
  <si>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</si>
  <si>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</si>
  <si>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</si>
  <si>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</si>
  <si>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</si>
  <si>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</si>
  <si>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</si>
  <si>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</si>
  <si>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</si>
  <si>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</si>
  <si>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</si>
  <si>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</si>
  <si>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</si>
  <si>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</si>
  <si>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</si>
  <si>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</si>
  <si>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</si>
  <si>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</si>
  <si>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</si>
  <si>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</si>
  <si>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</si>
  <si>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</si>
  <si>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</si>
  <si>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</si>
  <si>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</si>
  <si>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</si>
  <si>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</si>
  <si>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</si>
  <si>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</si>
  <si>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</si>
  <si>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</si>
  <si>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</si>
  <si>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</si>
  <si>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</si>
  <si>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</si>
  <si>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</si>
  <si>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</si>
  <si>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</si>
  <si>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</si>
  <si>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</si>
  <si>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</si>
  <si>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</si>
  <si>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</si>
  <si>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</si>
  <si>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</si>
  <si>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</si>
  <si>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</si>
  <si>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</si>
  <si>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</si>
  <si>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</si>
  <si>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</si>
  <si>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</si>
  <si>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</si>
  <si>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</si>
  <si>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</si>
  <si>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</si>
  <si>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</si>
  <si>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</si>
  <si>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</si>
  <si>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</si>
  <si>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</si>
  <si>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</si>
  <si>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</si>
  <si>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</si>
  <si>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</si>
  <si>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</si>
  <si>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</si>
  <si>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</si>
  <si>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</si>
  <si>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</si>
  <si>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</si>
  <si>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</si>
  <si>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</si>
  <si>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</si>
  <si>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</si>
  <si>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</si>
  <si>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</si>
  <si>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</si>
  <si>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</si>
  <si>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</si>
  <si>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</si>
  <si>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</si>
  <si>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</si>
  <si>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</si>
  <si>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</si>
  <si>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</si>
  <si>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</si>
  <si>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</si>
  <si>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</si>
  <si>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</si>
  <si>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</si>
  <si>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</si>
  <si>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</si>
  <si>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</si>
  <si>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</si>
  <si>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</si>
  <si>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</si>
  <si>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</si>
  <si>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</si>
  <si>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</si>
  <si>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</si>
  <si>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</si>
  <si>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</si>
  <si>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</si>
  <si>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</si>
  <si>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</si>
  <si>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</si>
  <si>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</si>
  <si>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</si>
  <si>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</si>
  <si>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</si>
  <si>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</si>
  <si>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</si>
  <si>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</si>
  <si>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</si>
  <si>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</si>
  <si>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</si>
  <si>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</si>
  <si>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</si>
  <si>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</si>
  <si>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</si>
  <si>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</si>
  <si>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</si>
  <si>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</si>
  <si>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</si>
  <si>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</si>
  <si>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</si>
  <si>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</si>
  <si>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</si>
  <si>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</si>
  <si>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</si>
  <si>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</si>
  <si>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</si>
  <si>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</si>
  <si>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</si>
  <si>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</si>
  <si>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</si>
  <si>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</si>
  <si>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</si>
  <si>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</si>
  <si>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</si>
  <si>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</si>
  <si>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</si>
  <si>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</si>
  <si>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</si>
  <si>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</si>
  <si>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</si>
  <si>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</si>
  <si>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</si>
  <si>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</si>
  <si>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</si>
  <si>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</si>
  <si>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</si>
  <si>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</si>
  <si>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</si>
  <si>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</si>
  <si>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</si>
  <si>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</si>
  <si>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</si>
  <si>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</si>
  <si>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</si>
  <si>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</si>
  <si>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</si>
  <si>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</si>
  <si>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</si>
  <si>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</si>
  <si>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</si>
  <si>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</si>
  <si>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</si>
  <si>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</si>
  <si>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</si>
  <si>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</si>
  <si>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</si>
  <si>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</si>
  <si>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</si>
  <si>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</si>
  <si>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</si>
  <si>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</si>
  <si>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</si>
  <si>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</si>
  <si>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</si>
  <si>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</si>
  <si>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</si>
  <si>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</si>
  <si>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</si>
  <si>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</si>
  <si>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</si>
  <si>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</si>
  <si>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</si>
  <si>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</si>
  <si>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</si>
  <si>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</si>
  <si>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</si>
  <si>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</si>
  <si>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</si>
  <si>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</si>
  <si>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</si>
  <si>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</si>
  <si>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</si>
  <si>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</si>
  <si>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</si>
  <si>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</si>
  <si>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</si>
  <si>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</si>
  <si>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</si>
  <si>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</si>
  <si>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</si>
  <si>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</si>
  <si>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</si>
  <si>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</si>
  <si>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</si>
  <si>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</si>
  <si>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</si>
  <si>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</si>
  <si>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</si>
  <si>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</si>
  <si>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</si>
  <si>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</si>
  <si>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</si>
  <si>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</si>
  <si>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</si>
  <si>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</si>
  <si>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</si>
  <si>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</si>
  <si>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</si>
  <si>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</si>
  <si>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</si>
  <si>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</si>
  <si>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</si>
  <si>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</si>
  <si>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</si>
  <si>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</si>
  <si>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</si>
  <si>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</si>
  <si>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</si>
  <si>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</si>
  <si>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</si>
  <si>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</si>
  <si>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</si>
  <si>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</si>
  <si>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</si>
  <si>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</si>
  <si>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</si>
  <si>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</si>
  <si>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</si>
  <si>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</si>
  <si>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</si>
  <si>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</si>
  <si>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</si>
  <si>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</si>
  <si>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</si>
  <si>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</si>
  <si>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</si>
  <si>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</si>
  <si>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</si>
  <si>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</si>
  <si>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</si>
  <si>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</si>
  <si>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</si>
  <si>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</si>
  <si>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</si>
  <si>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</si>
  <si>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</si>
  <si>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</si>
  <si>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</si>
  <si>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</si>
  <si>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</si>
  <si>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</si>
  <si>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</si>
  <si>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</si>
  <si>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</si>
  <si>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</si>
  <si>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</si>
  <si>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</si>
  <si>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</si>
  <si>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</si>
  <si>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</si>
  <si>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</si>
  <si>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</si>
  <si>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</si>
  <si>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</si>
  <si>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</si>
  <si>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</si>
  <si>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</si>
  <si>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</si>
  <si>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</si>
  <si>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</si>
  <si>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</si>
  <si>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</si>
  <si>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</si>
  <si>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</si>
  <si>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</si>
  <si>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</si>
  <si>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</si>
  <si>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</si>
  <si>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</si>
  <si>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</si>
  <si>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</si>
  <si>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</si>
  <si>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</si>
  <si>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</si>
  <si>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</si>
  <si>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</si>
  <si>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</si>
  <si>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</si>
  <si>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</si>
  <si>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</si>
  <si>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</si>
  <si>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</si>
  <si>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</si>
  <si>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</si>
  <si>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</si>
  <si>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</si>
  <si>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</si>
  <si>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</si>
  <si>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</si>
  <si>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</si>
  <si>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</si>
  <si>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</si>
  <si>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</si>
  <si>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</si>
  <si>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</si>
  <si>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</si>
  <si>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</si>
  <si>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</si>
  <si>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</si>
  <si>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</si>
  <si>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</si>
  <si>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</si>
  <si>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</si>
  <si>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</si>
  <si>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</si>
  <si>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</si>
  <si>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</si>
  <si>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</si>
  <si>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</si>
  <si>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</si>
  <si>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</si>
  <si>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</si>
  <si>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</si>
  <si>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</si>
  <si>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</si>
  <si>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</si>
  <si>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</si>
  <si>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</si>
  <si>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</si>
  <si>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</si>
  <si>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</si>
  <si>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</si>
  <si>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</si>
  <si>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</si>
  <si>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</si>
  <si>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</si>
  <si>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</si>
  <si>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</si>
  <si>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</si>
  <si>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</si>
  <si>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</si>
  <si>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</si>
  <si>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</si>
  <si>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</si>
  <si>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</si>
  <si>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</si>
  <si>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</si>
  <si>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</si>
  <si>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</si>
  <si>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</si>
  <si>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</si>
  <si>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</si>
  <si>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</si>
  <si>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</si>
  <si>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</si>
  <si>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</si>
  <si>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</si>
  <si>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</si>
  <si>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</si>
  <si>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</si>
  <si>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</si>
  <si>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</si>
  <si>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</si>
  <si>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</si>
  <si>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</si>
  <si>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</si>
  <si>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</si>
  <si>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</si>
  <si>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</si>
  <si>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</si>
  <si>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</si>
  <si>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</si>
  <si>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</si>
  <si>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</si>
  <si>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</si>
  <si>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</si>
  <si>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</si>
  <si>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</si>
  <si>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</si>
  <si>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</si>
  <si>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</si>
  <si>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</si>
  <si>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</si>
  <si>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</si>
  <si>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</si>
  <si>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</si>
  <si>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</si>
  <si>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</si>
  <si>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</si>
  <si>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</si>
  <si>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</si>
  <si>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</si>
  <si>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</si>
  <si>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</si>
  <si>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</si>
  <si>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</si>
  <si>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</si>
  <si>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</si>
  <si>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</si>
  <si>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</si>
  <si>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</si>
  <si>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</si>
  <si>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</si>
  <si>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</si>
  <si>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</si>
  <si>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</si>
  <si>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</si>
  <si>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</si>
  <si>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</si>
  <si>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</si>
  <si>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</si>
  <si>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</si>
  <si>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</si>
  <si>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</si>
  <si>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</si>
  <si>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</si>
  <si>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</si>
  <si>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</si>
  <si>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</si>
  <si>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</si>
  <si>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</si>
  <si>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</si>
  <si>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</si>
  <si>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</si>
  <si>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</si>
  <si>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</si>
  <si>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</si>
  <si>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</si>
  <si>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</si>
  <si>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</si>
  <si>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</si>
  <si>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</si>
  <si>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</si>
  <si>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</si>
  <si>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</si>
  <si>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</si>
  <si>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</si>
  <si>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</si>
  <si>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</si>
  <si>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</si>
  <si>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</si>
  <si>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</si>
  <si>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</si>
  <si>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</si>
  <si>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</si>
  <si>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</si>
  <si>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</si>
  <si>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</si>
  <si>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</si>
  <si>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</si>
  <si>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</si>
  <si>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</si>
  <si>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</si>
  <si>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</si>
  <si>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</si>
  <si>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</si>
  <si>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</si>
  <si>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</si>
  <si>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</si>
  <si>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</si>
  <si>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</si>
  <si>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</si>
  <si>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</si>
  <si>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</si>
  <si>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</si>
  <si>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</si>
  <si>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</si>
  <si>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</si>
  <si>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</si>
  <si>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</si>
  <si>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</si>
  <si>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</si>
  <si>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</si>
  <si>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</si>
  <si>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</si>
  <si>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</si>
  <si>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</si>
  <si>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</si>
  <si>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</si>
  <si>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</si>
  <si>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</si>
  <si>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</si>
  <si>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</si>
  <si>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</si>
  <si>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</si>
  <si>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</si>
  <si>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</si>
  <si>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</si>
  <si>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</si>
  <si>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</si>
  <si>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</si>
  <si>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</si>
  <si>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</si>
  <si>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</si>
  <si>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</si>
  <si>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</si>
  <si>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</si>
  <si>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</si>
  <si>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</si>
  <si>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</si>
  <si>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</si>
  <si>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</si>
  <si>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</si>
  <si>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</si>
  <si>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</si>
  <si>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</si>
  <si>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</si>
  <si>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</si>
  <si>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</si>
  <si>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</si>
  <si>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</si>
  <si>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</si>
  <si>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</si>
  <si>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</si>
  <si>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</si>
  <si>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</si>
  <si>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</si>
  <si>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</si>
  <si>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</si>
  <si>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</si>
  <si>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</si>
  <si>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</si>
  <si>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</si>
  <si>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</si>
  <si>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</si>
  <si>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</si>
  <si>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</si>
  <si>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</si>
  <si>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</si>
  <si>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</si>
  <si>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</si>
  <si>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</si>
  <si>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</si>
  <si>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</si>
  <si>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</si>
  <si>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</si>
  <si>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</si>
  <si>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</si>
  <si>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</si>
  <si>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</si>
  <si>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</si>
  <si>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</si>
  <si>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</si>
  <si>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</si>
  <si>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</si>
  <si>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</si>
  <si>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</si>
  <si>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</si>
  <si>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</si>
  <si>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</si>
  <si>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</si>
  <si>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</si>
  <si>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</si>
  <si>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</si>
  <si>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</si>
  <si>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</si>
  <si>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</si>
  <si>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</si>
  <si>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</si>
  <si>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</si>
  <si>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</si>
  <si>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</si>
  <si>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</si>
  <si>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</si>
  <si>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</si>
  <si>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</si>
  <si>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</si>
  <si>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</si>
  <si>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</si>
  <si>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</si>
  <si>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</si>
  <si>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</si>
  <si>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</si>
  <si>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</si>
  <si>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</si>
  <si>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</si>
  <si>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</si>
  <si>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</si>
  <si>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</si>
  <si>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</si>
  <si>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</si>
  <si>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</si>
  <si>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</si>
  <si>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</si>
  <si>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</si>
  <si>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</si>
  <si>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</si>
  <si>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</si>
  <si>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</si>
  <si>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</si>
  <si>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</si>
  <si>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</si>
  <si>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</si>
  <si>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</si>
  <si>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</si>
  <si>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</si>
  <si>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</si>
  <si>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</si>
  <si>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</si>
  <si>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</si>
  <si>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</si>
  <si>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</si>
  <si>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</si>
  <si>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</si>
  <si>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</si>
  <si>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</si>
  <si>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</si>
  <si>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</si>
  <si>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</si>
  <si>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</si>
  <si>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</si>
  <si>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</si>
  <si>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</si>
  <si>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</si>
  <si>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</si>
  <si>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</si>
  <si>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</si>
  <si>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</si>
  <si>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</si>
  <si>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</si>
  <si>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</si>
  <si>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</si>
  <si>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</si>
  <si>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</si>
  <si>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</si>
  <si>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</si>
  <si>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</si>
  <si>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</si>
  <si>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</si>
  <si>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</si>
  <si>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</si>
  <si>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</si>
  <si>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</si>
  <si>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</si>
  <si>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</si>
  <si>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</si>
  <si>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</si>
  <si>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</si>
  <si>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</si>
  <si>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</si>
  <si>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</si>
  <si>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</si>
  <si>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</si>
  <si>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</si>
  <si>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</si>
  <si>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</si>
  <si>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</si>
  <si>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</si>
  <si>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</si>
  <si>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</si>
  <si>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</si>
  <si>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</si>
  <si>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</si>
  <si>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</si>
  <si>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</si>
  <si>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</si>
  <si>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</si>
  <si>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</si>
  <si>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</si>
  <si>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</si>
  <si>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</si>
  <si>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</si>
  <si>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</si>
  <si>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</si>
  <si>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</si>
  <si>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</si>
  <si>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</si>
  <si>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</si>
  <si>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</si>
  <si>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</si>
  <si>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</si>
  <si>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</si>
  <si>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</si>
  <si>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</si>
  <si>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</si>
  <si>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</si>
  <si>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</si>
  <si>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</si>
  <si>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</si>
  <si>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</si>
  <si>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</si>
  <si>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</si>
  <si>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</si>
  <si>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</si>
  <si>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</si>
  <si>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</si>
  <si>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</si>
  <si>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</si>
  <si>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</si>
  <si>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</si>
  <si>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</si>
  <si>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</si>
  <si>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</si>
  <si>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</si>
  <si>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</si>
  <si>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</si>
  <si>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</si>
  <si>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</si>
  <si>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</si>
  <si>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</si>
  <si>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</si>
  <si>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</si>
  <si>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</si>
  <si>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</si>
  <si>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</si>
  <si>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</si>
  <si>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</si>
  <si>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</si>
  <si>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</si>
  <si>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</si>
  <si>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</si>
  <si>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</si>
  <si>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</si>
  <si>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</si>
  <si>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</si>
  <si>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</si>
  <si>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</si>
  <si>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</si>
  <si>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</si>
  <si>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</si>
  <si>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</si>
  <si>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</si>
  <si>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</si>
  <si>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</si>
  <si>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</si>
  <si>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</si>
  <si>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</si>
  <si>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</si>
  <si>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</si>
  <si>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</si>
  <si>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</si>
  <si>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</si>
  <si>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</si>
  <si>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</si>
  <si>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</si>
  <si>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</si>
  <si>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</si>
  <si>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</si>
  <si>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</si>
  <si>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</si>
  <si>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</si>
  <si>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</si>
  <si>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</si>
  <si>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</si>
  <si>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</si>
  <si>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</si>
  <si>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</si>
  <si>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</si>
  <si>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</si>
  <si>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</si>
  <si>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</si>
  <si>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</si>
  <si>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</si>
  <si>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</si>
  <si>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</si>
  <si>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</si>
  <si>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</si>
  <si>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</si>
  <si>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</si>
  <si>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</si>
  <si>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</si>
  <si>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</si>
  <si>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</si>
  <si>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</si>
  <si>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</si>
  <si>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</si>
  <si>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</si>
  <si>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</si>
  <si>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</si>
  <si>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</si>
  <si>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</si>
  <si>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</si>
  <si>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</si>
  <si>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</si>
  <si>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</si>
  <si>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</si>
  <si>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</si>
  <si>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</si>
  <si>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</si>
  <si>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</si>
  <si>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</si>
  <si>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</si>
  <si>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</si>
  <si>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</si>
  <si>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</si>
  <si>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</si>
  <si>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</si>
  <si>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</si>
  <si>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</si>
  <si>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</si>
  <si>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</si>
  <si>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</si>
  <si>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</si>
  <si>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</si>
  <si>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</si>
  <si>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</si>
  <si>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</si>
  <si>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</si>
  <si>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</si>
  <si>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</si>
  <si>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</si>
  <si>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</si>
  <si>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</si>
  <si>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</si>
  <si>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</si>
  <si>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</si>
  <si>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</si>
  <si>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</si>
  <si>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</si>
  <si>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</si>
  <si>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</si>
  <si>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</si>
  <si>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</si>
  <si>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</si>
  <si>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</si>
  <si>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</si>
  <si>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</si>
  <si>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</si>
  <si>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</si>
  <si>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</si>
  <si>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</si>
  <si>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</si>
  <si>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</si>
  <si>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</si>
  <si>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</si>
  <si>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</si>
  <si>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</si>
  <si>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</si>
  <si>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</si>
  <si>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</si>
  <si>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</si>
  <si>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</si>
  <si>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</si>
  <si>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</si>
  <si>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</si>
  <si>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</si>
  <si>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</si>
  <si>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</si>
  <si>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</si>
  <si>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</si>
  <si>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</si>
  <si>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</si>
  <si>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</si>
  <si>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</si>
  <si>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</si>
  <si>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</si>
  <si>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</si>
  <si>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</si>
  <si>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</si>
  <si>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</si>
  <si>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</si>
  <si>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</si>
  <si>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</si>
  <si>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</si>
  <si>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</si>
  <si>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</si>
  <si>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</si>
  <si>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</si>
  <si>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</si>
  <si>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</si>
  <si>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</si>
  <si>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</si>
  <si>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</si>
  <si>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</si>
  <si>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</si>
  <si>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</si>
  <si>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</si>
  <si>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</si>
  <si>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</si>
  <si>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</si>
  <si>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</si>
  <si>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</si>
  <si>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</si>
  <si>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</si>
  <si>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</si>
  <si>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</si>
  <si>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</si>
  <si>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</si>
  <si>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</si>
  <si>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</si>
  <si>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</si>
  <si>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</si>
  <si>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</si>
  <si>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</si>
  <si>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</si>
  <si>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</si>
  <si>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</si>
  <si>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</si>
  <si>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</si>
  <si>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</si>
  <si>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</si>
  <si>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</si>
  <si>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</si>
  <si>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</si>
  <si>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</si>
  <si>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</si>
  <si>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</si>
  <si>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</si>
  <si>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</si>
  <si>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</si>
  <si>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</si>
  <si>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</si>
  <si>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</si>
  <si>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</si>
  <si>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</si>
  <si>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</si>
  <si>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</si>
  <si>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</si>
  <si>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</si>
  <si>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</si>
  <si>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</si>
  <si>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</si>
  <si>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</si>
  <si>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</si>
  <si>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</si>
  <si>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</si>
  <si>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</si>
  <si>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</si>
  <si>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</si>
  <si>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</si>
  <si>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</si>
  <si>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</si>
  <si>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</si>
  <si>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</si>
  <si>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</si>
  <si>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</si>
  <si>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</si>
  <si>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</si>
  <si>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</si>
  <si>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</si>
  <si>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</si>
  <si>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</si>
  <si>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</si>
  <si>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</si>
  <si>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</si>
  <si>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</si>
  <si>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</si>
  <si>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</si>
  <si>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</si>
  <si>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</si>
  <si>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</si>
  <si>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</si>
  <si>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</si>
  <si>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</si>
  <si>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</si>
  <si>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</si>
  <si>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</si>
  <si>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</si>
  <si>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</si>
  <si>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</si>
  <si>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</si>
  <si>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</si>
  <si>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</si>
  <si>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</si>
  <si>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</si>
  <si>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</si>
  <si>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</si>
  <si>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</si>
  <si>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</si>
  <si>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</si>
  <si>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</si>
  <si>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</si>
  <si>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</si>
  <si>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</si>
  <si>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</si>
  <si>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</si>
  <si>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</si>
  <si>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</si>
  <si>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</si>
  <si>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</si>
  <si>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</si>
  <si>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</si>
  <si>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</si>
  <si>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</si>
  <si>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</si>
  <si>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</si>
  <si>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</si>
  <si>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</si>
  <si>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</si>
  <si>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</si>
  <si>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</si>
  <si>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</si>
  <si>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</si>
  <si>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</si>
  <si>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</si>
  <si>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</si>
  <si>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</si>
  <si>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</si>
  <si>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</si>
  <si>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</si>
  <si>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</si>
  <si>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</si>
  <si>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</si>
  <si>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</si>
  <si>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</si>
  <si>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</si>
  <si>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</si>
  <si>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</si>
  <si>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</si>
  <si>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</si>
  <si>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</si>
  <si>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</si>
  <si>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</si>
  <si>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</si>
  <si>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</si>
  <si>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</si>
  <si>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</si>
  <si>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</si>
  <si>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</si>
  <si>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</si>
  <si>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</si>
  <si>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</si>
  <si>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</si>
  <si>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</si>
  <si>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</si>
  <si>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</si>
  <si>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</si>
  <si>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</si>
  <si>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</si>
  <si>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</si>
  <si>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</si>
  <si>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</si>
  <si>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</si>
  <si>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</si>
  <si>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</si>
  <si>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</si>
  <si>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</si>
  <si>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</si>
  <si>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</si>
  <si>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</si>
  <si>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</si>
  <si>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</si>
  <si>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</si>
  <si>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</si>
  <si>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</si>
  <si>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</si>
  <si>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</si>
  <si>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</si>
  <si>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</si>
  <si>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</si>
  <si>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</si>
  <si>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</si>
  <si>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</si>
  <si>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</si>
  <si>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</si>
  <si>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</si>
  <si>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</si>
  <si>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</si>
  <si>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</si>
  <si>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</si>
  <si>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</si>
  <si>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</si>
  <si>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</si>
  <si>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</si>
  <si>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</si>
  <si>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</si>
  <si>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</si>
  <si>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</si>
  <si>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</si>
  <si>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</si>
  <si>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</si>
  <si>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</si>
  <si>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</si>
  <si>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</si>
  <si>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</si>
  <si>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</si>
  <si>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</si>
  <si>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</si>
  <si>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</si>
  <si>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</si>
  <si>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</si>
  <si>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</si>
  <si>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</si>
  <si>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</si>
  <si>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</si>
  <si>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</si>
  <si>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</si>
  <si>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</si>
  <si>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</si>
  <si>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</si>
  <si>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</si>
  <si>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</si>
  <si>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</si>
  <si>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</si>
  <si>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</si>
  <si>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</si>
  <si>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</si>
  <si>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</si>
  <si>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</si>
  <si>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</si>
  <si>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</si>
  <si>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</si>
  <si>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</si>
  <si>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</si>
  <si>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</si>
  <si>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</si>
  <si>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</si>
  <si>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</si>
  <si>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</si>
  <si>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</si>
  <si>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</si>
  <si>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</si>
  <si>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</si>
  <si>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</si>
  <si>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</si>
  <si>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</si>
  <si>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</si>
  <si>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</si>
  <si>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</si>
  <si>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</si>
  <si>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</si>
  <si>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</si>
  <si>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</si>
  <si>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</si>
  <si>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</si>
  <si>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</si>
  <si>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</si>
  <si>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</si>
  <si>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</si>
  <si>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</si>
  <si>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</si>
  <si>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</si>
  <si>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</si>
  <si>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</si>
  <si>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</si>
  <si>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</si>
  <si>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</si>
  <si>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</si>
  <si>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</si>
  <si>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</si>
  <si>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</si>
  <si>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</si>
  <si>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</si>
  <si>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</si>
  <si>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</si>
  <si>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</si>
  <si>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</si>
  <si>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</si>
  <si>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</si>
  <si>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</si>
  <si>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</si>
  <si>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</si>
  <si>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</si>
  <si>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</si>
  <si>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</si>
  <si>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</si>
  <si>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</si>
  <si>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</si>
  <si>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</si>
  <si>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</si>
  <si>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</si>
  <si>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</si>
  <si>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</si>
  <si>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</si>
  <si>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</si>
  <si>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</si>
  <si>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</si>
  <si>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</si>
  <si>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</si>
  <si>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</si>
  <si>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</si>
  <si>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</si>
  <si>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</si>
  <si>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</si>
  <si>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</si>
  <si>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</si>
  <si>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</si>
  <si>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</si>
  <si>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</si>
  <si>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</si>
  <si>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</si>
  <si>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</si>
  <si>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</si>
  <si>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</si>
  <si>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</si>
  <si>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</si>
  <si>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</si>
  <si>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</si>
  <si>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</si>
  <si>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</si>
  <si>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</si>
  <si>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</si>
  <si>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</si>
  <si>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</si>
  <si>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</si>
  <si>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</si>
  <si>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</si>
  <si>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</si>
  <si>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</si>
  <si>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</si>
  <si>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</si>
  <si>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</si>
  <si>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</si>
  <si>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</si>
  <si>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</si>
  <si>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</si>
  <si>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</si>
  <si>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</si>
  <si>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</si>
  <si>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</si>
  <si>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</si>
  <si>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</si>
  <si>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</si>
  <si>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</si>
  <si>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</si>
  <si>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</si>
  <si>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</si>
  <si>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</si>
  <si>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</si>
  <si>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</si>
  <si>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</si>
  <si>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</si>
  <si>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</si>
  <si>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</si>
  <si>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</si>
  <si>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</si>
  <si>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</si>
  <si>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</si>
  <si>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</si>
  <si>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</si>
  <si>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</si>
  <si>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</si>
  <si>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</si>
  <si>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</si>
  <si>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</si>
  <si>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</si>
  <si>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</si>
  <si>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</si>
  <si>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</si>
  <si>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</si>
  <si>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</si>
  <si>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</si>
  <si>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</si>
  <si>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</si>
  <si>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</si>
  <si>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</si>
  <si>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</si>
  <si>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</si>
  <si>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</si>
  <si>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</si>
  <si>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</si>
  <si>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</si>
  <si>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</si>
  <si>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</si>
  <si>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</si>
  <si>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</si>
  <si>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</si>
  <si>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</si>
  <si>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</si>
  <si>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</si>
  <si>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</si>
  <si>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</si>
  <si>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</si>
  <si>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</si>
  <si>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</si>
  <si>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</si>
  <si>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</si>
  <si>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</si>
  <si>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</si>
  <si>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</si>
  <si>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</si>
  <si>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</si>
  <si>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</si>
  <si>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</si>
  <si>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</si>
  <si>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</si>
  <si>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</si>
  <si>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</si>
  <si>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</si>
  <si>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</si>
  <si>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</si>
  <si>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</si>
  <si>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</si>
  <si>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</si>
  <si>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</si>
  <si>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</si>
  <si>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</si>
  <si>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</si>
  <si>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</si>
  <si>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</si>
  <si>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</si>
  <si>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</si>
  <si>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</si>
  <si>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</si>
  <si>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</si>
  <si>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</si>
  <si>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</si>
  <si>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</si>
  <si>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</si>
  <si>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</si>
  <si>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</si>
  <si>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</si>
  <si>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</si>
  <si>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</si>
  <si>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</si>
  <si>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</si>
  <si>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</si>
  <si>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</si>
  <si>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</si>
  <si>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</si>
  <si>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</si>
  <si>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</si>
  <si>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</si>
  <si>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</si>
  <si>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</si>
  <si>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</si>
  <si>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</si>
  <si>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</si>
  <si>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</si>
  <si>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</si>
  <si>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</si>
  <si>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</si>
  <si>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</si>
  <si>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</si>
  <si>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</si>
  <si>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</si>
  <si>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</si>
  <si>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</si>
  <si>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</si>
  <si>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</si>
  <si>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</si>
  <si>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</si>
  <si>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</si>
  <si>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</si>
  <si>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</si>
  <si>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</si>
  <si>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</si>
  <si>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</si>
  <si>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</si>
  <si>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</si>
  <si>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</si>
  <si>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</si>
  <si>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</si>
  <si>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</si>
  <si>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</si>
  <si>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</si>
  <si>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</si>
  <si>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</si>
  <si>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</si>
  <si>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</si>
  <si>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</si>
  <si>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</si>
  <si>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</si>
  <si>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</si>
  <si>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</si>
  <si>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</si>
  <si>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</si>
  <si>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</si>
  <si>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</si>
  <si>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</si>
  <si>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</si>
  <si>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</si>
  <si>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</si>
  <si>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</si>
  <si>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</si>
  <si>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</si>
  <si>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</si>
  <si>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</si>
  <si>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</si>
  <si>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</si>
  <si>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</si>
  <si>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</si>
  <si>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</si>
  <si>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</si>
  <si>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</si>
  <si>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</si>
  <si>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</si>
  <si>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</si>
  <si>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</si>
  <si>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</si>
  <si>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</si>
  <si>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</si>
  <si>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</si>
  <si>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</si>
  <si>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</si>
  <si>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</si>
  <si>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</si>
  <si>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</si>
  <si>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</si>
  <si>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</si>
  <si>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</si>
  <si>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</si>
  <si>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</si>
  <si>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</si>
  <si>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</si>
  <si>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</si>
  <si>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</si>
  <si>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</si>
  <si>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</si>
  <si>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</si>
  <si>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</si>
  <si>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</si>
  <si>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</si>
  <si>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</si>
  <si>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</si>
  <si>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</si>
  <si>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</si>
  <si>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</si>
  <si>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</si>
  <si>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</si>
  <si>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</si>
  <si>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</si>
  <si>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</si>
  <si>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</si>
  <si>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</si>
  <si>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</si>
  <si>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</si>
  <si>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</si>
  <si>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</si>
  <si>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</si>
  <si>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</si>
  <si>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</si>
  <si>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</si>
  <si>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</si>
  <si>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</si>
  <si>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</si>
  <si>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</si>
  <si>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</si>
  <si>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</si>
  <si>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</si>
  <si>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</si>
  <si>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</si>
  <si>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</si>
  <si>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</si>
  <si>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</si>
  <si>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</si>
  <si>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</si>
  <si>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</si>
  <si>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</si>
  <si>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</si>
  <si>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</si>
  <si>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</si>
  <si>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</si>
  <si>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</si>
  <si>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</si>
  <si>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</si>
  <si>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</si>
  <si>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</si>
  <si>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</si>
  <si>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</si>
  <si>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</si>
  <si>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</si>
  <si>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</si>
  <si>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</si>
  <si>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</si>
  <si>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</si>
  <si>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</si>
  <si>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</si>
  <si>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</si>
  <si>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</si>
  <si>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</si>
  <si>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</si>
  <si>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</si>
  <si>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</si>
  <si>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</si>
  <si>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</si>
  <si>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</si>
  <si>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</si>
  <si>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</si>
  <si>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</si>
  <si>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</si>
  <si>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</si>
  <si>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</si>
  <si>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</si>
  <si>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</si>
  <si>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</si>
  <si>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</si>
  <si>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</si>
  <si>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</si>
  <si>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</si>
  <si>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</si>
  <si>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</si>
  <si>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</si>
  <si>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</si>
  <si>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</si>
  <si>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</si>
  <si>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</si>
  <si>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</si>
  <si>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</si>
  <si>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</si>
  <si>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</si>
  <si>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</si>
  <si>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</si>
  <si>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</si>
  <si>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</si>
  <si>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</si>
  <si>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</si>
  <si>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</si>
  <si>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</si>
  <si>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</si>
  <si>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</si>
  <si>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</si>
  <si>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</si>
  <si>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</si>
  <si>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</si>
  <si>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</si>
  <si>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</si>
  <si>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</si>
  <si>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</si>
  <si>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</si>
  <si>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</si>
  <si>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</si>
  <si>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</si>
  <si>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</si>
  <si>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</si>
  <si>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</si>
  <si>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</si>
  <si>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</si>
  <si>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</si>
  <si>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</si>
  <si>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</si>
  <si>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</si>
  <si>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</si>
  <si>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</si>
  <si>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</si>
  <si>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</si>
  <si>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</si>
  <si>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</si>
  <si>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</si>
  <si>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</si>
  <si>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</si>
  <si>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</si>
  <si>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</si>
  <si>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</si>
  <si>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</si>
  <si>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</si>
  <si>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</si>
  <si>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</si>
  <si>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</si>
  <si>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</si>
  <si>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</si>
  <si>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</si>
  <si>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</si>
  <si>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</si>
  <si>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</si>
  <si>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</si>
  <si>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</si>
  <si>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</si>
  <si>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</si>
  <si>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</si>
  <si>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</si>
  <si>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</si>
  <si>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</si>
  <si>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</si>
  <si>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</si>
  <si>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</si>
  <si>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</si>
  <si>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</si>
  <si>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</si>
  <si>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</si>
  <si>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</si>
  <si>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</si>
  <si>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</si>
  <si>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</si>
  <si>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</si>
  <si>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</si>
  <si>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</si>
  <si>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</si>
  <si>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</si>
  <si>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</si>
  <si>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</si>
  <si>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</si>
  <si>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</si>
  <si>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</si>
  <si>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</si>
  <si>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</si>
  <si>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</si>
  <si>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</si>
  <si>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</si>
  <si>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</si>
  <si>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</si>
  <si>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</si>
  <si>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</si>
  <si>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</si>
  <si>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</si>
  <si>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</si>
  <si>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</si>
  <si>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</si>
  <si>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</si>
  <si>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</si>
  <si>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</si>
  <si>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</si>
  <si>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</si>
  <si>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</si>
  <si>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</si>
  <si>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</si>
  <si>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</si>
  <si>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</si>
  <si>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</si>
  <si>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</si>
  <si>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</si>
  <si>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</si>
  <si>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</si>
  <si>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</si>
  <si>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</si>
  <si>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</si>
  <si>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</si>
  <si>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</si>
  <si>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</si>
  <si>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</si>
  <si>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</si>
  <si>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</si>
  <si>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</si>
  <si>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</si>
  <si>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</si>
  <si>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</si>
  <si>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</si>
  <si>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</si>
  <si>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</si>
  <si>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</si>
  <si>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</si>
  <si>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</si>
  <si>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</si>
  <si>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</si>
  <si>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</si>
  <si>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</si>
  <si>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</si>
  <si>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</si>
  <si>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</si>
  <si>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</si>
  <si>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</si>
  <si>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</si>
  <si>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</si>
  <si>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</si>
  <si>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</si>
  <si>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</si>
  <si>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</si>
  <si>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</si>
  <si>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</si>
  <si>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</si>
  <si>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</si>
  <si>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</si>
  <si>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</si>
  <si>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</si>
  <si>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</si>
  <si>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</si>
  <si>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</si>
  <si>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</si>
  <si>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</si>
  <si>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</si>
  <si>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</si>
  <si>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</si>
  <si>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</si>
  <si>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</si>
  <si>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</si>
  <si>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</si>
  <si>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</si>
  <si>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</si>
  <si>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</si>
  <si>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</si>
  <si>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</si>
  <si>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</si>
  <si>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</si>
  <si>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</si>
  <si>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</si>
  <si>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</si>
  <si>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</si>
  <si>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</si>
  <si>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</si>
  <si>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</si>
  <si>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</si>
  <si>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</si>
  <si>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</si>
  <si>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</si>
  <si>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</si>
  <si>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</si>
  <si>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</si>
  <si>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</si>
  <si>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</si>
  <si>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</si>
  <si>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</si>
  <si>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</si>
  <si>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</si>
  <si>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</si>
  <si>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</si>
  <si>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</si>
  <si>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</si>
  <si>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</si>
  <si>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</si>
  <si>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</si>
  <si>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</si>
  <si>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</si>
  <si>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</si>
  <si>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</si>
  <si>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</si>
  <si>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</si>
  <si>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</si>
  <si>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</si>
  <si>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</si>
  <si>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</si>
  <si>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</si>
  <si>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</si>
  <si>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</si>
  <si>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</si>
  <si>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</si>
  <si>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</si>
  <si>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</si>
  <si>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</si>
  <si>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</si>
  <si>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</si>
  <si>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</si>
  <si>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</si>
  <si>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</si>
  <si>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</si>
  <si>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</si>
  <si>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</si>
  <si>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</si>
  <si>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</si>
  <si>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</si>
  <si>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</si>
  <si>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</si>
  <si>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</si>
  <si>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</si>
  <si>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</si>
  <si>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</si>
  <si>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</si>
  <si>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</si>
  <si>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</si>
  <si>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</si>
  <si>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</si>
  <si>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</si>
  <si>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</si>
  <si>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</si>
  <si>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</si>
  <si>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</si>
  <si>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</si>
  <si>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</si>
  <si>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</si>
  <si>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</si>
  <si>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</si>
  <si>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</si>
  <si>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</si>
  <si>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</si>
  <si>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</si>
  <si>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</si>
  <si>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</si>
  <si>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</si>
  <si>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</si>
  <si>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</si>
  <si>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</si>
  <si>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</si>
  <si>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</si>
  <si>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</si>
  <si>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</si>
  <si>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</si>
  <si>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</si>
  <si>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</si>
  <si>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</si>
  <si>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</si>
  <si>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</si>
  <si>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</si>
  <si>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</si>
  <si>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</si>
  <si>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</si>
  <si>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</si>
  <si>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</si>
  <si>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</si>
  <si>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</si>
  <si>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</si>
  <si>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</si>
  <si>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</si>
  <si>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</si>
  <si>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</si>
  <si>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</si>
  <si>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</si>
  <si>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</si>
  <si>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</si>
  <si>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</si>
  <si>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</si>
  <si>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</si>
  <si>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</si>
  <si>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</si>
  <si>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</si>
  <si>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</si>
  <si>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</si>
  <si>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</si>
  <si>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</si>
  <si>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</si>
  <si>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</si>
  <si>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</si>
  <si>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</si>
  <si>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</si>
  <si>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</si>
  <si>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</si>
  <si>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</si>
  <si>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</si>
  <si>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</si>
  <si>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</si>
  <si>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</si>
  <si>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</si>
  <si>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</si>
  <si>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</si>
  <si>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</si>
  <si>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</si>
  <si>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</si>
  <si>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</si>
  <si>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</si>
  <si>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</si>
  <si>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</si>
  <si>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</si>
  <si>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</si>
  <si>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</si>
  <si>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</si>
  <si>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</si>
  <si>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</si>
  <si>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</si>
  <si>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</si>
  <si>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</si>
  <si>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</si>
  <si>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</si>
  <si>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</si>
  <si>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</si>
  <si>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</si>
  <si>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</si>
  <si>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</si>
  <si>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</si>
  <si>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</si>
  <si>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</si>
  <si>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</si>
  <si>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</si>
  <si>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</si>
  <si>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</si>
  <si>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</si>
  <si>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</si>
  <si>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</si>
  <si>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</si>
  <si>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</si>
  <si>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</si>
  <si>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</si>
  <si>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</si>
  <si>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</si>
  <si>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</si>
  <si>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</si>
  <si>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</si>
  <si>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</si>
  <si>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</si>
  <si>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</si>
  <si>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</si>
  <si>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</si>
  <si>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</si>
  <si>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</si>
  <si>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</si>
  <si>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</si>
  <si>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</si>
  <si>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</si>
  <si>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</si>
  <si>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</si>
  <si>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</si>
  <si>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</si>
  <si>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</si>
  <si>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</si>
  <si>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</si>
  <si>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</si>
  <si>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</si>
  <si>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</si>
  <si>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</si>
  <si>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</si>
  <si>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</si>
  <si>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</si>
  <si>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</si>
  <si>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</si>
  <si>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</si>
  <si>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</si>
  <si>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</si>
  <si>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</si>
  <si>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</si>
  <si>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</si>
  <si>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</si>
  <si>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</si>
  <si>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</si>
  <si>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</si>
  <si>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</si>
  <si>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</si>
  <si>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</si>
  <si>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</si>
  <si>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</si>
  <si>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</si>
  <si>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</si>
  <si>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</si>
  <si>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</si>
  <si>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</si>
  <si>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</si>
  <si>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</si>
  <si>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</si>
  <si>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</si>
  <si>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</si>
  <si>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</si>
  <si>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</si>
  <si>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</si>
  <si>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</si>
  <si>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</si>
  <si>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</si>
  <si>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</si>
  <si>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</si>
  <si>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</si>
  <si>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</si>
  <si>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</si>
  <si>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</si>
  <si>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</si>
  <si>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</si>
  <si>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</si>
  <si>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</si>
  <si>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</si>
  <si>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</si>
  <si>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</si>
  <si>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</si>
  <si>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</si>
  <si>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</si>
  <si>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</si>
  <si>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</si>
  <si>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</si>
  <si>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</si>
  <si>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</si>
  <si>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</si>
  <si>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</si>
  <si>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</si>
  <si>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</si>
  <si>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</si>
  <si>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</si>
  <si>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</si>
  <si>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</si>
  <si>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</si>
  <si>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</si>
  <si>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</si>
  <si>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</si>
  <si>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</si>
  <si>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</si>
  <si>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</si>
  <si>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</si>
  <si>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</si>
  <si>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</si>
  <si>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</si>
  <si>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</si>
  <si>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</si>
  <si>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</si>
  <si>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</si>
  <si>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</si>
  <si>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</si>
  <si>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</si>
  <si>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</si>
  <si>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</si>
  <si>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</si>
  <si>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</si>
  <si>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</si>
  <si>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</si>
  <si>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</si>
  <si>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</si>
  <si>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</si>
  <si>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</si>
  <si>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</si>
  <si>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</si>
  <si>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</si>
  <si>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</si>
  <si>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</si>
  <si>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</si>
  <si>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</si>
  <si>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</si>
  <si>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</si>
  <si>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</si>
  <si>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</si>
  <si>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</si>
  <si>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</si>
  <si>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</si>
  <si>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</si>
  <si>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</si>
  <si>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</si>
  <si>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</si>
  <si>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</si>
  <si>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</si>
  <si>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</si>
  <si>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</si>
  <si>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</si>
  <si>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</si>
  <si>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</si>
  <si>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</si>
  <si>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</si>
  <si>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</si>
  <si>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</si>
  <si>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</si>
  <si>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</si>
  <si>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</si>
  <si>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</si>
  <si>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</si>
  <si>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</si>
  <si>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</si>
  <si>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</si>
  <si>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</si>
  <si>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</si>
  <si>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</si>
  <si>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</si>
  <si>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</si>
  <si>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</si>
  <si>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</si>
  <si>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</si>
  <si>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</si>
  <si>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</si>
  <si>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</si>
  <si>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</si>
  <si>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</si>
  <si>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</si>
  <si>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</si>
  <si>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</si>
  <si>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</si>
  <si>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</si>
  <si>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</si>
  <si>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</si>
  <si>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</si>
  <si>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</si>
  <si>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</si>
  <si>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</si>
  <si>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</si>
  <si>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</si>
  <si>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</si>
  <si>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</si>
  <si>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</si>
  <si>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</si>
  <si>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</si>
  <si>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</si>
  <si>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</si>
  <si>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</si>
  <si>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</si>
  <si>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</si>
  <si>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</si>
  <si>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</si>
  <si>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</si>
  <si>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</si>
  <si>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</si>
  <si>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</si>
  <si>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</si>
  <si>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</si>
  <si>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</si>
  <si>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</si>
  <si>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</si>
  <si>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</si>
  <si>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</si>
  <si>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</si>
  <si>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</si>
  <si>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</si>
  <si>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</si>
  <si>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</si>
  <si>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</si>
  <si>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</si>
  <si>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</si>
  <si>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</si>
  <si>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</si>
  <si>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</si>
  <si>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</si>
  <si>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</si>
  <si>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</si>
  <si>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</si>
  <si>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</si>
  <si>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</si>
  <si>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</si>
  <si>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</si>
  <si>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</si>
  <si>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</si>
  <si>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</si>
  <si>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</si>
  <si>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</si>
  <si>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</si>
  <si>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</si>
  <si>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</si>
  <si>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</si>
  <si>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</si>
  <si>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</si>
  <si>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</si>
  <si>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</si>
  <si>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</si>
  <si>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</si>
  <si>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</si>
  <si>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</si>
  <si>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</si>
  <si>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</si>
  <si>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</si>
  <si>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</si>
  <si>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</si>
  <si>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</si>
  <si>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</si>
  <si>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</si>
  <si>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</si>
  <si>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</si>
  <si>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</si>
  <si>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</si>
  <si>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</si>
  <si>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</si>
  <si>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</si>
  <si>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</si>
  <si>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</si>
  <si>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</si>
  <si>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</si>
  <si>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</si>
  <si>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</si>
  <si>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</si>
  <si>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</si>
  <si>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</si>
  <si>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</si>
  <si>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</si>
  <si>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</si>
  <si>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</si>
  <si>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</si>
  <si>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</si>
  <si>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</si>
  <si>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</si>
  <si>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</si>
  <si>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</si>
  <si>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</si>
  <si>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</si>
  <si>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</si>
  <si>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</si>
  <si>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</si>
  <si>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</si>
  <si>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</si>
  <si>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</si>
  <si>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</si>
  <si>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</si>
  <si>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</si>
  <si>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</si>
  <si>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</si>
  <si>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</si>
  <si>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</si>
  <si>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</si>
  <si>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</si>
  <si>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</si>
  <si>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</si>
  <si>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</si>
  <si>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</si>
  <si>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</si>
  <si>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</si>
  <si>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</si>
  <si>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</si>
  <si>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</si>
  <si>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</si>
  <si>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</si>
  <si>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</si>
  <si>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</si>
  <si>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</si>
  <si>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</si>
  <si>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</si>
  <si>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</si>
  <si>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</si>
  <si>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</si>
  <si>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</si>
  <si>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</si>
  <si>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</si>
  <si>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</si>
  <si>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</si>
  <si>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</si>
  <si>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</si>
  <si>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</si>
  <si>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</si>
  <si>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</si>
  <si>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</si>
  <si>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</si>
  <si>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</si>
  <si>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</si>
  <si>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</si>
  <si>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</si>
  <si>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</si>
  <si>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</si>
  <si>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</si>
  <si>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</si>
  <si>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</si>
  <si>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</si>
  <si>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</si>
  <si>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</si>
  <si>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</si>
  <si>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</si>
  <si>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</si>
  <si>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</si>
  <si>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</si>
  <si>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</si>
  <si>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</si>
  <si>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</si>
  <si>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</si>
  <si>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</si>
  <si>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</si>
  <si>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</si>
  <si>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</si>
  <si>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</si>
  <si>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</si>
  <si>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</si>
  <si>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</si>
  <si>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</si>
  <si>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</si>
  <si>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</si>
  <si>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</si>
  <si>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</si>
  <si>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</si>
  <si>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</si>
  <si>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</si>
  <si>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</si>
  <si>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</si>
  <si>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</si>
  <si>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</si>
  <si>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</si>
  <si>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</si>
  <si>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</si>
  <si>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</si>
  <si>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</si>
  <si>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</si>
  <si>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</si>
  <si>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</si>
  <si>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</si>
  <si>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</si>
  <si>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</si>
  <si>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</si>
  <si>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</si>
  <si>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</si>
  <si>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</si>
  <si>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</si>
  <si>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</si>
  <si>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</si>
  <si>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</si>
  <si>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</si>
  <si>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</si>
  <si>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</si>
  <si>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</si>
  <si>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</si>
  <si>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</si>
  <si>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</si>
  <si>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</si>
  <si>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</si>
  <si>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</si>
  <si>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</si>
  <si>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</si>
  <si>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</si>
  <si>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</si>
  <si>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</si>
  <si>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</si>
  <si>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</si>
  <si>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</si>
  <si>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</si>
  <si>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</si>
  <si>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</si>
  <si>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</si>
  <si>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</si>
  <si>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</si>
  <si>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</si>
  <si>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</si>
  <si>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</si>
  <si>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</si>
  <si>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</si>
  <si>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</si>
  <si>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</si>
  <si>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</si>
  <si>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</si>
  <si>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</si>
  <si>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</si>
  <si>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</si>
  <si>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</si>
  <si>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</si>
  <si>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</si>
  <si>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</si>
  <si>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</si>
  <si>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</si>
  <si>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</si>
  <si>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</si>
  <si>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</si>
  <si>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</si>
  <si>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</si>
  <si>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</si>
  <si>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</si>
  <si>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</si>
  <si>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</si>
  <si>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</si>
  <si>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</si>
  <si>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</si>
  <si>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</si>
  <si>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</si>
  <si>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</si>
  <si>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</si>
  <si>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</si>
  <si>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</si>
  <si>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</si>
  <si>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</si>
  <si>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</si>
  <si>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</si>
  <si>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</si>
  <si>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</si>
  <si>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</si>
  <si>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</si>
  <si>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</si>
  <si>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</si>
  <si>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</si>
  <si>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</si>
  <si>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</si>
  <si>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</si>
  <si>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</si>
  <si>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</si>
  <si>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</si>
  <si>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</si>
  <si>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</si>
  <si>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</si>
  <si>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</si>
  <si>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</si>
  <si>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</si>
  <si>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</si>
  <si>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</si>
  <si>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</si>
  <si>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</si>
  <si>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</si>
  <si>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</si>
  <si>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</si>
  <si>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</si>
  <si>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</si>
  <si>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</si>
  <si>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</si>
  <si>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</si>
  <si>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</si>
  <si>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</si>
  <si>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</si>
  <si>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</si>
  <si>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</si>
  <si>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</si>
  <si>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</si>
  <si>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</si>
  <si>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</si>
  <si>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</si>
  <si>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</si>
  <si>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</si>
  <si>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</si>
  <si>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</si>
  <si>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</si>
  <si>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</si>
  <si>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</si>
  <si>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</si>
  <si>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</si>
  <si>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</si>
  <si>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</si>
  <si>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</si>
  <si>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</si>
  <si>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</si>
  <si>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</si>
  <si>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</si>
  <si>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</si>
  <si>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</si>
  <si>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</si>
  <si>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</si>
  <si>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</si>
  <si>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</si>
  <si>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</si>
  <si>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</si>
  <si>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</si>
  <si>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</si>
  <si>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</si>
  <si>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</si>
  <si>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</si>
  <si>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</si>
  <si>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</si>
  <si>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</si>
  <si>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</si>
  <si>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</si>
  <si>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</si>
  <si>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</si>
  <si>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</si>
  <si>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</si>
  <si>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</si>
  <si>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</si>
  <si>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</si>
  <si>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</si>
  <si>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</si>
  <si>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</si>
  <si>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</si>
  <si>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</si>
  <si>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</si>
  <si>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</si>
  <si>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</si>
  <si>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</si>
  <si>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</si>
  <si>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</si>
  <si>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</si>
  <si>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</si>
  <si>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</si>
  <si>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</si>
  <si>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</si>
  <si>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</si>
  <si>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</si>
  <si>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</si>
  <si>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</si>
  <si>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</si>
  <si>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</si>
  <si>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</si>
  <si>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</si>
  <si>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</si>
  <si>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</si>
  <si>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</si>
  <si>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</si>
  <si>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</si>
  <si>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</si>
  <si>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</si>
  <si>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</si>
  <si>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</si>
  <si>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</si>
  <si>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</si>
  <si>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</si>
  <si>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</si>
  <si>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</si>
  <si>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</si>
  <si>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</si>
  <si>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</si>
  <si>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</si>
  <si>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</si>
  <si>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</si>
  <si>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</si>
  <si>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</si>
  <si>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</si>
  <si>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</si>
  <si>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</si>
  <si>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</si>
  <si>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</si>
  <si>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</si>
  <si>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</si>
  <si>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</si>
  <si>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</si>
  <si>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</si>
  <si>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</si>
  <si>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</si>
  <si>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</si>
  <si>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</si>
  <si>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</si>
  <si>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</si>
  <si>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</si>
  <si>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</si>
  <si>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</si>
  <si>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</si>
  <si>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</si>
  <si>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</si>
  <si>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</si>
  <si>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</si>
  <si>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</si>
  <si>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</si>
  <si>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</si>
  <si>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</si>
  <si>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</si>
  <si>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</si>
  <si>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</si>
  <si>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</si>
  <si>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</si>
  <si>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</si>
  <si>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</si>
  <si>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</si>
  <si>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</si>
  <si>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</si>
  <si>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</si>
  <si>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</si>
  <si>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</si>
  <si>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</si>
  <si>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</si>
  <si>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</si>
  <si>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</si>
  <si>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</si>
  <si>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</si>
  <si>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</si>
  <si>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</si>
  <si>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</si>
  <si>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</si>
  <si>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</si>
  <si>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</si>
  <si>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</si>
  <si>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</si>
  <si>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</si>
  <si>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</si>
  <si>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</si>
  <si>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</si>
  <si>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</si>
  <si>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</si>
  <si>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</si>
  <si>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</si>
  <si>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</si>
  <si>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</si>
  <si>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</si>
  <si>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</si>
  <si>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</si>
  <si>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</si>
  <si>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</si>
  <si>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</si>
  <si>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</si>
  <si>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</si>
  <si>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</si>
  <si>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</si>
  <si>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</si>
  <si>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</si>
  <si>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</si>
  <si>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</si>
  <si>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</si>
  <si>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</si>
  <si>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</si>
  <si>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</si>
  <si>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</si>
  <si>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</si>
  <si>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</si>
  <si>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</si>
  <si>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</si>
  <si>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</si>
  <si>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</si>
  <si>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</si>
  <si>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</si>
  <si>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</si>
  <si>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</si>
  <si>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</si>
  <si>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</si>
  <si>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</si>
  <si>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</si>
  <si>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</si>
  <si>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</si>
  <si>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</si>
  <si>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</si>
  <si>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</si>
  <si>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</si>
  <si>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</si>
  <si>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</si>
  <si>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</si>
  <si>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</si>
  <si>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</si>
  <si>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</si>
  <si>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</si>
  <si>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</si>
  <si>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</si>
  <si>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</si>
  <si>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</si>
  <si>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</si>
  <si>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</si>
  <si>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</si>
  <si>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</si>
  <si>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</si>
  <si>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</si>
  <si>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</si>
  <si>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</si>
  <si>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</si>
  <si>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</si>
  <si>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</si>
  <si>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</si>
  <si>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</si>
  <si>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</si>
  <si>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</si>
  <si>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</si>
  <si>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</si>
  <si>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</si>
  <si>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</si>
  <si>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</si>
  <si>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</si>
  <si>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</si>
  <si>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</si>
  <si>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</si>
  <si>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</si>
  <si>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</si>
  <si>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</si>
  <si>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</si>
  <si>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</si>
  <si>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</si>
  <si>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</si>
  <si>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</si>
  <si>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</si>
  <si>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</si>
  <si>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</si>
  <si>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</si>
  <si>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</si>
  <si>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</si>
  <si>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</si>
  <si>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</si>
  <si>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</si>
  <si>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</si>
  <si>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</si>
  <si>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</si>
  <si>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</si>
  <si>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</si>
  <si>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</si>
  <si>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</si>
  <si>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</si>
  <si>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</si>
  <si>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</si>
  <si>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</si>
  <si>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</si>
  <si>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</si>
  <si>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</si>
  <si>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</si>
  <si>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</si>
  <si>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</si>
  <si>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</si>
  <si>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</si>
  <si>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</si>
  <si>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</si>
  <si>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</si>
  <si>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</si>
  <si>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</si>
  <si>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</si>
  <si>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</si>
  <si>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</si>
  <si>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</si>
  <si>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</si>
  <si>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</si>
  <si>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</si>
  <si>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</si>
  <si>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</si>
  <si>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</si>
  <si>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</si>
  <si>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</si>
  <si>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</si>
  <si>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</si>
  <si>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</si>
  <si>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</si>
  <si>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</si>
  <si>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</si>
  <si>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</si>
  <si>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</si>
  <si>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</si>
  <si>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</si>
  <si>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</si>
  <si>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</si>
  <si>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</si>
  <si>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</si>
  <si>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</si>
  <si>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</si>
  <si>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</si>
  <si>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</si>
  <si>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</si>
  <si>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</si>
  <si>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</si>
  <si>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</si>
  <si>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</si>
  <si>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</si>
  <si>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</si>
  <si>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</si>
  <si>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</si>
  <si>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</si>
  <si>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</si>
  <si>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</si>
  <si>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</si>
  <si>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</si>
  <si>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</si>
  <si>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</si>
  <si>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</si>
  <si>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</si>
  <si>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</si>
  <si>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</si>
  <si>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</si>
  <si>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</si>
  <si>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</si>
  <si>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</si>
  <si>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</si>
  <si>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</si>
  <si>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</si>
  <si>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</si>
  <si>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</si>
  <si>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</si>
  <si>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</si>
  <si>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</si>
  <si>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</si>
  <si>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</si>
  <si>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</si>
  <si>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</si>
  <si>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</si>
  <si>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</si>
  <si>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</si>
  <si>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</si>
  <si>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</si>
  <si>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</si>
  <si>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</si>
  <si>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</si>
  <si>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</si>
  <si>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</si>
  <si>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</si>
  <si>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</si>
  <si>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</si>
  <si>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</si>
  <si>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</si>
  <si>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</si>
  <si>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</si>
  <si>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</si>
  <si>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</si>
  <si>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</si>
  <si>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</si>
  <si>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</si>
  <si>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</si>
  <si>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</si>
  <si>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</si>
  <si>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</si>
  <si>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</si>
  <si>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</si>
  <si>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</si>
  <si>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</si>
  <si>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</si>
  <si>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</si>
  <si>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</si>
  <si>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</si>
  <si>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</si>
  <si>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</si>
  <si>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</si>
  <si>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</si>
  <si>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</si>
  <si>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</si>
  <si>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</si>
  <si>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</si>
  <si>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</si>
  <si>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</si>
  <si>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</si>
  <si>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</si>
  <si>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</si>
  <si>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</si>
  <si>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</si>
  <si>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</si>
  <si>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</si>
  <si>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</si>
  <si>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</si>
  <si>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</si>
  <si>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</si>
  <si>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</si>
  <si>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</si>
  <si>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</si>
  <si>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</si>
  <si>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</si>
  <si>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</si>
  <si>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</si>
  <si>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</si>
  <si>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</si>
  <si>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</si>
  <si>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</si>
  <si>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</si>
  <si>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</si>
  <si>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</si>
  <si>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</si>
  <si>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</si>
  <si>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</si>
  <si>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</si>
  <si>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</si>
  <si>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</si>
  <si>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</si>
  <si>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</si>
  <si>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</si>
  <si>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</si>
  <si>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</si>
  <si>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</si>
  <si>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</si>
  <si>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</si>
  <si>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</si>
  <si>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</si>
  <si>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</si>
  <si>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</si>
  <si>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</si>
  <si>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</si>
  <si>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</si>
  <si>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</si>
  <si>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</si>
  <si>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</si>
  <si>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</si>
  <si>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</si>
  <si>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</si>
  <si>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</si>
  <si>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</si>
  <si>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</si>
  <si>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</si>
  <si>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</si>
  <si>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</si>
  <si>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</si>
  <si>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</si>
  <si>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</si>
  <si>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</si>
  <si>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</si>
  <si>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</si>
  <si>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</si>
  <si>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</si>
  <si>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</si>
  <si>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</si>
  <si>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</si>
  <si>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</si>
  <si>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</si>
  <si>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</si>
  <si>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</si>
  <si>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</si>
  <si>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</si>
  <si>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</si>
  <si>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</si>
  <si>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</si>
  <si>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</si>
  <si>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</si>
  <si>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</si>
  <si>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</si>
  <si>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</si>
  <si>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</si>
  <si>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</si>
  <si>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</si>
  <si>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</si>
  <si>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</si>
  <si>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</si>
  <si>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</si>
  <si>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</si>
  <si>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</si>
  <si>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</si>
  <si>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</si>
  <si>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</si>
  <si>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</si>
  <si>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</si>
  <si>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</si>
  <si>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</si>
  <si>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</si>
  <si>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</si>
  <si>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</si>
  <si>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</si>
  <si>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</si>
  <si>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</si>
  <si>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</si>
  <si>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</si>
  <si>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</si>
  <si>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</si>
  <si>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</si>
  <si>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</si>
  <si>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</si>
  <si>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</si>
  <si>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</si>
  <si>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</si>
  <si>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</si>
  <si>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</si>
  <si>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</si>
  <si>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</si>
  <si>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</si>
  <si>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</si>
  <si>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</si>
  <si>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</si>
  <si>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</si>
  <si>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</si>
  <si>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</si>
  <si>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</si>
  <si>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</si>
  <si>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</si>
  <si>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</si>
  <si>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</si>
  <si>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</si>
  <si>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</si>
  <si>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</si>
  <si>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</si>
  <si>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</si>
  <si>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</si>
  <si>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</si>
  <si>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</si>
  <si>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</si>
  <si>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</si>
  <si>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</si>
  <si>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</si>
  <si>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</si>
  <si>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</si>
  <si>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</si>
  <si>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</si>
  <si>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</si>
  <si>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</si>
  <si>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</si>
  <si>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</si>
  <si>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</si>
  <si>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</si>
  <si>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</si>
  <si>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</si>
  <si>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</si>
  <si>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</si>
  <si>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</si>
  <si>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</si>
  <si>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</si>
  <si>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</si>
  <si>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</si>
  <si>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</si>
  <si>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</si>
  <si>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</si>
  <si>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</si>
  <si>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</si>
  <si>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</si>
  <si>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</si>
  <si>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</si>
  <si>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</si>
  <si>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</si>
  <si>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</si>
  <si>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</si>
  <si>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</si>
  <si>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</si>
  <si>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</si>
  <si>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</si>
  <si>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</si>
  <si>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</si>
  <si>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</si>
  <si>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</si>
  <si>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</si>
  <si>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</si>
  <si>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</si>
  <si>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</si>
  <si>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</si>
  <si>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</si>
  <si>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</si>
  <si>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</si>
  <si>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</si>
  <si>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</si>
  <si>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</si>
  <si>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</si>
  <si>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</si>
  <si>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</si>
  <si>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</si>
  <si>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</si>
  <si>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</si>
  <si>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</si>
  <si>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</si>
  <si>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</si>
  <si>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</si>
  <si>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</si>
  <si>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</si>
  <si>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</si>
  <si>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</si>
  <si>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</si>
  <si>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</si>
  <si>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</si>
  <si>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</si>
  <si>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</si>
  <si>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</si>
  <si>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</si>
  <si>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</si>
  <si>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</si>
  <si>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</si>
  <si>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</si>
  <si>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</si>
  <si>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</si>
  <si>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</si>
  <si>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</si>
  <si>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</si>
  <si>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</si>
  <si>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</si>
  <si>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</si>
  <si>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</si>
  <si>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</si>
  <si>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</si>
  <si>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</si>
  <si>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</si>
  <si>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</si>
  <si>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</si>
  <si>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</si>
  <si>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</si>
  <si>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</si>
  <si>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</si>
  <si>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</si>
  <si>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</si>
  <si>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</si>
  <si>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</si>
  <si>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</si>
  <si>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</si>
  <si>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</si>
  <si>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</si>
  <si>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</si>
  <si>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</si>
  <si>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</si>
  <si>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</si>
  <si>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</si>
  <si>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</si>
  <si>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</si>
  <si>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</si>
  <si>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</si>
  <si>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</si>
  <si>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</si>
  <si>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</si>
  <si>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</si>
  <si>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</si>
  <si>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</si>
  <si>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</si>
  <si>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</si>
  <si>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</si>
  <si>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</si>
  <si>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</si>
  <si>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</si>
  <si>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</si>
  <si>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</si>
  <si>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</si>
  <si>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</si>
  <si>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</si>
  <si>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</si>
  <si>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</si>
  <si>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</si>
  <si>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</si>
  <si>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</si>
  <si>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</si>
  <si>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</si>
  <si>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</si>
  <si>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</si>
  <si>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</si>
  <si>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</si>
  <si>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</si>
  <si>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</si>
  <si>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</si>
  <si>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</si>
  <si>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</si>
  <si>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</si>
  <si>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</si>
  <si>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</si>
  <si>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</si>
  <si>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</si>
  <si>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</si>
  <si>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</si>
  <si>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</si>
  <si>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</si>
  <si>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</si>
  <si>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</si>
  <si>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</si>
  <si>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</si>
  <si>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</si>
  <si>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</si>
  <si>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</si>
  <si>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</si>
  <si>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</si>
  <si>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</si>
  <si>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</si>
  <si>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</si>
  <si>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</si>
  <si>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</si>
  <si>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</si>
  <si>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</si>
  <si>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</si>
  <si>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</si>
  <si>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</si>
  <si>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</si>
  <si>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</si>
  <si>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</si>
  <si>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</si>
  <si>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</si>
  <si>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</si>
  <si>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</si>
  <si>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</si>
  <si>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</si>
  <si>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</si>
  <si>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</si>
  <si>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</si>
  <si>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</si>
  <si>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</si>
  <si>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</si>
  <si>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</si>
  <si>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</si>
  <si>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</si>
  <si>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</si>
  <si>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</si>
  <si>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</si>
  <si>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</si>
  <si>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</si>
  <si>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</si>
  <si>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</si>
  <si>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</si>
  <si>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</si>
  <si>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</si>
  <si>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</si>
  <si>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</si>
  <si>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</si>
  <si>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</si>
  <si>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</si>
  <si>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</si>
  <si>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</si>
  <si>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</si>
  <si>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</si>
  <si>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</si>
  <si>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</si>
  <si>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</si>
  <si>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</si>
  <si>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</si>
  <si>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</si>
  <si>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</si>
  <si>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</si>
  <si>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</si>
  <si>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</si>
  <si>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</si>
  <si>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</si>
  <si>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</si>
  <si>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</si>
  <si>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</si>
  <si>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</si>
  <si>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</si>
  <si>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</si>
  <si>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</si>
  <si>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</si>
  <si>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</si>
  <si>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</si>
  <si>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</si>
  <si>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</si>
  <si>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</si>
  <si>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</si>
  <si>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</si>
  <si>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</si>
  <si>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</si>
  <si>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</si>
  <si>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</si>
  <si>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</si>
  <si>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</si>
  <si>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</si>
  <si>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</si>
  <si>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</si>
  <si>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</si>
  <si>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</si>
  <si>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</si>
  <si>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</si>
  <si>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</si>
  <si>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</si>
  <si>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</si>
  <si>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</si>
  <si>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</si>
  <si>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</si>
  <si>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</si>
  <si>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</si>
  <si>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</si>
  <si>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</si>
  <si>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</si>
  <si>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</si>
  <si>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</si>
  <si>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</si>
  <si>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</si>
  <si>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</si>
  <si>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</si>
  <si>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</si>
  <si>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</si>
  <si>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</si>
  <si>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</si>
  <si>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</si>
  <si>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</si>
  <si>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</si>
  <si>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</si>
  <si>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</si>
  <si>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</si>
  <si>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</si>
  <si>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</si>
  <si>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</si>
  <si>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</si>
  <si>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</si>
  <si>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</si>
  <si>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</si>
  <si>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</si>
  <si>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</si>
  <si>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</si>
  <si>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</si>
  <si>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</si>
  <si>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</si>
  <si>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</si>
  <si>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</si>
  <si>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</si>
  <si>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</si>
  <si>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</si>
  <si>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</si>
  <si>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</si>
  <si>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</si>
  <si>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</si>
  <si>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</si>
  <si>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</si>
  <si>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</si>
  <si>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</si>
  <si>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</si>
  <si>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</si>
  <si>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</si>
  <si>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</si>
  <si>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</si>
  <si>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</si>
  <si>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</si>
  <si>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</si>
  <si>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</si>
  <si>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</si>
  <si>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</si>
  <si>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</si>
  <si>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</si>
  <si>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</si>
  <si>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</si>
  <si>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</si>
  <si>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</si>
  <si>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</si>
  <si>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</si>
  <si>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</si>
  <si>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</si>
  <si>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</si>
  <si>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</si>
  <si>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</si>
  <si>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</si>
  <si>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</si>
  <si>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</si>
  <si>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</si>
  <si>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</si>
  <si>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</si>
  <si>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</si>
  <si>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</si>
  <si>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</si>
  <si>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</si>
  <si>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</si>
  <si>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</si>
  <si>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</si>
  <si>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</si>
  <si>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</si>
  <si>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</si>
  <si>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</si>
  <si>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</si>
  <si>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</si>
  <si>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</si>
  <si>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</si>
  <si>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</si>
  <si>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</si>
  <si>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</si>
  <si>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</si>
  <si>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</si>
  <si>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</si>
  <si>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</si>
  <si>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</si>
  <si>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</si>
  <si>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</si>
  <si>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</si>
  <si>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</si>
  <si>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</si>
  <si>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</si>
  <si>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</si>
  <si>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</si>
  <si>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</si>
  <si>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</si>
  <si>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</si>
  <si>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</si>
  <si>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</si>
  <si>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</si>
  <si>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</si>
  <si>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</si>
  <si>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</si>
  <si>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</si>
  <si>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</si>
  <si>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</si>
  <si>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</si>
  <si>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</si>
  <si>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</si>
  <si>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</si>
  <si>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</si>
  <si>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</si>
  <si>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</si>
  <si>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</si>
  <si>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</si>
  <si>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</si>
  <si>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</si>
  <si>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</si>
  <si>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</si>
  <si>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</si>
  <si>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</si>
  <si>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</si>
  <si>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</si>
  <si>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</si>
  <si>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</si>
  <si>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</si>
  <si>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</si>
  <si>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</si>
  <si>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</si>
  <si>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</si>
  <si>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</si>
  <si>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</si>
  <si>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</si>
  <si>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</si>
  <si>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</si>
  <si>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</si>
  <si>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</si>
  <si>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</si>
  <si>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</si>
  <si>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</si>
  <si>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</si>
  <si>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</si>
  <si>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</si>
  <si>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</si>
  <si>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</si>
  <si>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</si>
  <si>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</si>
  <si>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</si>
  <si>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</si>
  <si>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</si>
  <si>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</si>
  <si>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</si>
  <si>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</si>
  <si>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</si>
  <si>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</si>
  <si>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</si>
  <si>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</si>
  <si>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</si>
  <si>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</si>
  <si>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</si>
  <si>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</si>
  <si>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</si>
  <si>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</si>
  <si>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</si>
  <si>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</si>
  <si>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</si>
  <si>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</si>
  <si>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</si>
  <si>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</si>
  <si>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</si>
  <si>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</si>
  <si>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</si>
  <si>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</si>
  <si>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</si>
  <si>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</si>
  <si>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</si>
  <si>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</si>
  <si>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</si>
  <si>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</si>
  <si>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</si>
  <si>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</si>
  <si>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</si>
  <si>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</si>
  <si>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</si>
  <si>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</si>
  <si>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</si>
  <si>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</si>
  <si>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</si>
  <si>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</si>
  <si>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</si>
  <si>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</si>
  <si>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</si>
  <si>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</si>
  <si>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</si>
  <si>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</si>
  <si>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</si>
  <si>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</si>
  <si>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</si>
  <si>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</si>
  <si>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</si>
  <si>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</si>
  <si>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</si>
  <si>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</si>
  <si>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</si>
  <si>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</si>
  <si>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</si>
  <si>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</si>
  <si>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</si>
  <si>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</si>
  <si>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</si>
  <si>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</si>
  <si>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</si>
  <si>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</si>
  <si>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</si>
  <si>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</si>
  <si>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</si>
  <si>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</si>
  <si>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</si>
  <si>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</si>
  <si>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</si>
  <si>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</si>
  <si>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</si>
  <si>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</si>
  <si>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</si>
  <si>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</si>
  <si>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</si>
  <si>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</si>
  <si>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</si>
  <si>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</si>
  <si>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</si>
  <si>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</si>
  <si>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</si>
  <si>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</si>
  <si>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</si>
  <si>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</si>
  <si>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</si>
  <si>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</si>
  <si>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</si>
  <si>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</si>
  <si>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</si>
  <si>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</si>
  <si>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</si>
  <si>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</si>
  <si>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</si>
  <si>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</si>
  <si>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</si>
  <si>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</si>
  <si>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</si>
  <si>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</si>
  <si>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</si>
  <si>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</si>
  <si>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</si>
  <si>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</si>
  <si>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</si>
  <si>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</si>
  <si>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</si>
  <si>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</si>
  <si>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</si>
  <si>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</si>
  <si>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</si>
  <si>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</si>
  <si>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</si>
  <si>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</si>
  <si>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</si>
  <si>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</si>
  <si>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</si>
  <si>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</si>
  <si>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</si>
  <si>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</si>
  <si>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</si>
  <si>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</si>
  <si>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</si>
  <si>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</si>
  <si>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</si>
  <si>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</si>
  <si>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</si>
  <si>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</si>
  <si>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</si>
  <si>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</si>
  <si>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</si>
  <si>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</si>
  <si>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</si>
  <si>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</si>
  <si>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</si>
  <si>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</si>
  <si>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</si>
  <si>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</si>
  <si>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</si>
  <si>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</si>
  <si>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</si>
  <si>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</si>
  <si>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</si>
  <si>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</si>
  <si>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</si>
  <si>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</si>
  <si>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</si>
  <si>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</si>
  <si>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</si>
  <si>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</si>
  <si>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</si>
  <si>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</si>
  <si>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</si>
  <si>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</si>
  <si>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</si>
  <si>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</si>
  <si>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</si>
  <si>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</si>
  <si>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</si>
  <si>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</si>
  <si>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</si>
  <si>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</si>
  <si>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</si>
  <si>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</si>
  <si>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</si>
  <si>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</si>
  <si>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</si>
  <si>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</si>
  <si>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</si>
  <si>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</si>
  <si>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</si>
  <si>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</si>
  <si>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</si>
  <si>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</si>
  <si>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</si>
  <si>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</si>
  <si>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</si>
  <si>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</si>
  <si>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</si>
  <si>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</si>
  <si>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</si>
  <si>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</si>
  <si>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</si>
  <si>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</si>
  <si>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</si>
  <si>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</si>
  <si>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</si>
  <si>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</si>
  <si>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</si>
  <si>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</si>
  <si>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</si>
  <si>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</si>
  <si>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</si>
  <si>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</si>
  <si>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</si>
  <si>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</si>
  <si>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</si>
  <si>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</si>
  <si>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</si>
  <si>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</si>
  <si>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</si>
  <si>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</si>
  <si>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</si>
  <si>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</si>
  <si>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</si>
  <si>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</si>
  <si>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</si>
  <si>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</si>
  <si>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</si>
  <si>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</si>
  <si>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</si>
  <si>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</si>
  <si>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</si>
  <si>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</si>
  <si>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</si>
  <si>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</si>
  <si>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</si>
  <si>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</si>
  <si>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</si>
  <si>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</si>
  <si>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</si>
  <si>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</si>
  <si>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</si>
  <si>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</si>
  <si>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</si>
  <si>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</si>
  <si>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</si>
  <si>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</si>
  <si>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</si>
  <si>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</si>
  <si>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</si>
  <si>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</si>
  <si>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</si>
  <si>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</si>
  <si>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</si>
  <si>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</si>
  <si>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</si>
  <si>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</si>
  <si>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</si>
  <si>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</si>
  <si>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</si>
  <si>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</si>
  <si>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</si>
  <si>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</si>
  <si>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</si>
  <si>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</si>
  <si>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</si>
  <si>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</si>
  <si>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</si>
  <si>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</si>
  <si>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</si>
  <si>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</si>
  <si>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</si>
  <si>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</si>
  <si>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</si>
  <si>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</si>
  <si>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</si>
  <si>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</si>
  <si>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</si>
  <si>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</si>
  <si>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</si>
  <si>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</si>
  <si>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</si>
  <si>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</si>
  <si>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</si>
  <si>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</si>
  <si>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</si>
  <si>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</si>
  <si>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</si>
  <si>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</si>
  <si>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</si>
  <si>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</si>
  <si>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</si>
  <si>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</si>
  <si>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</si>
  <si>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</si>
  <si>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</si>
  <si>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</si>
  <si>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</si>
  <si>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</si>
  <si>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</si>
  <si>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</si>
  <si>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</si>
  <si>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</si>
  <si>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</si>
  <si>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</si>
  <si>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</si>
  <si>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</si>
  <si>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</si>
  <si>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</si>
  <si>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</si>
  <si>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</si>
  <si>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</si>
  <si>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</si>
  <si>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</si>
  <si>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</si>
  <si>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</si>
  <si>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</si>
  <si>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</si>
  <si>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</si>
  <si>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</si>
  <si>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</si>
  <si>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</si>
  <si>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</si>
  <si>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</si>
  <si>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</si>
  <si>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</si>
  <si>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</si>
  <si>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</si>
  <si>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</si>
  <si>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</si>
  <si>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</si>
  <si>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</si>
  <si>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</si>
  <si>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</si>
  <si>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</si>
  <si>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</si>
  <si>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</si>
  <si>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</si>
  <si>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</si>
  <si>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</si>
  <si>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</si>
  <si>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</si>
  <si>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</si>
  <si>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</si>
  <si>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</si>
  <si>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</si>
  <si>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</si>
  <si>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</si>
  <si>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</si>
  <si>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</si>
  <si>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</si>
  <si>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</si>
  <si>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</si>
  <si>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</si>
  <si>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</si>
  <si>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</si>
  <si>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</si>
  <si>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</si>
  <si>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</si>
  <si>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</si>
  <si>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</si>
  <si>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</si>
  <si>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</si>
  <si>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</si>
  <si>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</si>
  <si>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</si>
  <si>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</si>
  <si>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</si>
  <si>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</si>
  <si>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</si>
  <si>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</si>
  <si>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</si>
  <si>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</si>
  <si>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</si>
  <si>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</si>
  <si>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</si>
  <si>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</si>
  <si>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</si>
  <si>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</si>
  <si>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</si>
  <si>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</si>
  <si>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</si>
  <si>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</si>
  <si>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</si>
  <si>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</si>
  <si>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</si>
  <si>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</si>
  <si>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</si>
  <si>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</si>
  <si>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</si>
  <si>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</si>
  <si>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</si>
  <si>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</si>
  <si>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</si>
  <si>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</si>
  <si>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</si>
  <si>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</si>
  <si>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</si>
  <si>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</si>
  <si>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</si>
  <si>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</si>
  <si>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</si>
  <si>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</si>
  <si>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</si>
  <si>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</si>
  <si>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</si>
  <si>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</si>
  <si>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</si>
  <si>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</si>
  <si>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</si>
  <si>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</si>
  <si>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</si>
  <si>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</si>
  <si>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</si>
  <si>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</si>
  <si>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</si>
  <si>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</si>
  <si>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</si>
  <si>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</si>
  <si>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</si>
  <si>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</si>
  <si>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</si>
  <si>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</si>
  <si>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</si>
  <si>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</si>
  <si>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</si>
  <si>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</si>
  <si>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</si>
  <si>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</si>
  <si>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</si>
  <si>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</si>
  <si>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</si>
  <si>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</si>
  <si>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</si>
  <si>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</si>
  <si>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</si>
  <si>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</si>
  <si>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</si>
  <si>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</si>
  <si>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</si>
  <si>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</si>
  <si>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</si>
  <si>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</si>
  <si>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</si>
  <si>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</si>
  <si>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</si>
  <si>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</si>
  <si>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</si>
  <si>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</si>
  <si>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</si>
  <si>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</si>
  <si>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</si>
  <si>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</si>
  <si>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</si>
  <si>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</si>
  <si>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</si>
  <si>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</si>
  <si>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</si>
  <si>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</si>
  <si>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</si>
  <si>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</si>
  <si>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</si>
  <si>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</si>
  <si>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</si>
  <si>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</si>
  <si>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</si>
  <si>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</si>
  <si>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</si>
  <si>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</si>
  <si>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</si>
  <si>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</si>
  <si>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</si>
  <si>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</si>
  <si>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</si>
  <si>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</si>
  <si>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</si>
  <si>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</si>
  <si>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</si>
  <si>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</si>
  <si>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</si>
  <si>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</si>
  <si>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</si>
  <si>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</si>
  <si>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</si>
  <si>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</si>
  <si>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</si>
  <si>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</si>
  <si>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</si>
  <si>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</si>
  <si>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</si>
  <si>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</si>
  <si>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</si>
  <si>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</si>
  <si>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</si>
  <si>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</si>
  <si>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</si>
  <si>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</si>
  <si>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</si>
  <si>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</si>
  <si>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</si>
  <si>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</si>
  <si>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</si>
  <si>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</si>
  <si>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</si>
  <si>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</si>
  <si>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</si>
  <si>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</si>
  <si>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</si>
  <si>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</si>
  <si>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</si>
  <si>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</si>
  <si>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</si>
  <si>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</si>
  <si>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</si>
  <si>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</si>
  <si>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</si>
  <si>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</si>
  <si>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</si>
  <si>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</si>
  <si>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</si>
  <si>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</si>
  <si>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</si>
  <si>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</si>
  <si>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</si>
  <si>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</si>
  <si>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</si>
  <si>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</si>
  <si>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</si>
  <si>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</si>
  <si>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</si>
  <si>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</si>
  <si>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</si>
  <si>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</si>
  <si>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</si>
  <si>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</si>
  <si>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</si>
  <si>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</si>
  <si>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</si>
  <si>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</si>
  <si>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</si>
  <si>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</si>
  <si>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</si>
  <si>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</si>
  <si>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</si>
  <si>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</si>
  <si>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</si>
  <si>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</si>
  <si>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</si>
  <si>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</si>
  <si>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</si>
  <si>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</si>
  <si>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</si>
  <si>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</si>
  <si>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</si>
  <si>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</si>
  <si>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</si>
  <si>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</si>
  <si>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</si>
  <si>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</si>
  <si>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</si>
  <si>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</si>
  <si>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</si>
  <si>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</si>
  <si>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</si>
  <si>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</si>
  <si>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</si>
  <si>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</si>
  <si>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</si>
  <si>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</si>
  <si>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</si>
  <si>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</si>
  <si>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</si>
  <si>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</si>
  <si>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</si>
  <si>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</si>
  <si>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</si>
  <si>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</si>
  <si>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</si>
  <si>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</si>
  <si>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</si>
  <si>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</si>
  <si>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</si>
  <si>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</si>
  <si>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</si>
  <si>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</si>
  <si>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</si>
  <si>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</si>
  <si>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</si>
  <si>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</si>
  <si>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</si>
  <si>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</si>
  <si>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</si>
  <si>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</si>
  <si>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</si>
  <si>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</si>
  <si>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</si>
  <si>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</si>
  <si>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</si>
  <si>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</si>
  <si>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</si>
  <si>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</si>
  <si>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</si>
  <si>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</si>
  <si>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</si>
  <si>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</si>
  <si>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</si>
  <si>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</si>
  <si>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</si>
  <si>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</si>
  <si>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</si>
  <si>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</si>
  <si>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</si>
  <si>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</si>
  <si>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</si>
  <si>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</si>
  <si>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</si>
  <si>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</si>
  <si>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</si>
  <si>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</si>
  <si>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</si>
  <si>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</si>
  <si>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</si>
  <si>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</si>
  <si>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</si>
  <si>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</si>
  <si>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</si>
  <si>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</si>
  <si>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</si>
  <si>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</si>
  <si>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</si>
  <si>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</si>
  <si>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</si>
  <si>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</si>
  <si>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</si>
  <si>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</si>
  <si>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</si>
  <si>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</si>
  <si>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</si>
  <si>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</si>
  <si>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</si>
  <si>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</si>
  <si>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</si>
  <si>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</si>
  <si>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</si>
  <si>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</si>
  <si>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</si>
  <si>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</si>
  <si>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</si>
  <si>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</si>
  <si>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</si>
  <si>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</si>
  <si>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</si>
  <si>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</si>
  <si>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</si>
  <si>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</si>
  <si>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</si>
  <si>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</si>
  <si>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</si>
  <si>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</si>
  <si>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</si>
  <si>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</si>
  <si>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</si>
  <si>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</si>
  <si>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</si>
  <si>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</si>
  <si>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</si>
  <si>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</si>
  <si>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</si>
  <si>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</si>
  <si>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</si>
  <si>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</si>
  <si>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</si>
  <si>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</si>
  <si>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</si>
  <si>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</si>
  <si>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</si>
  <si>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</si>
  <si>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</si>
  <si>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</si>
  <si>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</si>
  <si>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</si>
  <si>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</si>
  <si>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</si>
  <si>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</si>
  <si>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</si>
  <si>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</si>
  <si>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</si>
  <si>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</si>
  <si>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</si>
  <si>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</si>
  <si>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</si>
  <si>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</si>
  <si>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</si>
  <si>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</si>
  <si>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</si>
  <si>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</si>
  <si>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</si>
  <si>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</si>
  <si>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</si>
  <si>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</si>
  <si>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</si>
  <si>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</si>
  <si>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</si>
  <si>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</si>
  <si>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</si>
  <si>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</si>
  <si>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</si>
  <si>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</si>
  <si>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</si>
  <si>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</si>
  <si>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</si>
  <si>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</si>
  <si>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</si>
  <si>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</si>
  <si>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</si>
  <si>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</si>
  <si>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</si>
  <si>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</si>
  <si>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</si>
  <si>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</si>
  <si>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</si>
  <si>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</si>
  <si>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</si>
  <si>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</si>
  <si>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</si>
  <si>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</si>
  <si>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</si>
  <si>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</si>
  <si>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</si>
  <si>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</si>
  <si>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</si>
  <si>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</si>
  <si>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</si>
  <si>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</si>
  <si>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</si>
  <si>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</si>
  <si>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</si>
  <si>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</si>
  <si>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</si>
  <si>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</si>
  <si>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</si>
  <si>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</si>
  <si>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</si>
  <si>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</si>
  <si>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</si>
  <si>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</si>
  <si>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</si>
  <si>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</si>
  <si>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</si>
  <si>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</si>
  <si>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</si>
  <si>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</si>
  <si>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</si>
  <si>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</si>
  <si>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</si>
  <si>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</si>
  <si>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</si>
  <si>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</si>
  <si>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</si>
  <si>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</si>
  <si>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</si>
  <si>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</si>
  <si>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</si>
  <si>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</si>
  <si>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</si>
  <si>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</si>
  <si>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</si>
  <si>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</si>
  <si>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</si>
  <si>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</si>
  <si>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</si>
  <si>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</si>
  <si>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</si>
  <si>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</si>
  <si>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</si>
  <si>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</si>
  <si>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</si>
  <si>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</si>
  <si>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</si>
  <si>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</si>
  <si>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</si>
  <si>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</si>
  <si>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</si>
  <si>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</si>
  <si>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</si>
  <si>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</si>
  <si>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</si>
  <si>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</si>
  <si>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</si>
  <si>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</si>
  <si>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</si>
  <si>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</si>
  <si>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</si>
  <si>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</si>
  <si>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</si>
  <si>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</si>
  <si>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</si>
  <si>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</si>
  <si>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</si>
  <si>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</si>
  <si>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</si>
  <si>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</si>
  <si>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</si>
  <si>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</si>
  <si>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</si>
  <si>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</si>
  <si>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</si>
  <si>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</si>
  <si>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</si>
  <si>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</si>
  <si>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</si>
  <si>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</si>
  <si>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</si>
  <si>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</si>
  <si>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</si>
  <si>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</si>
  <si>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</si>
  <si>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</si>
  <si>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</si>
  <si>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</si>
  <si>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</si>
  <si>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</si>
  <si>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</si>
  <si>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</si>
  <si>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</si>
  <si>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</si>
  <si>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</si>
  <si>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</si>
  <si>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</si>
  <si>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</si>
  <si>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</si>
  <si>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</si>
  <si>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</si>
  <si>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</si>
  <si>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</si>
  <si>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</si>
  <si>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</si>
  <si>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</si>
  <si>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</si>
  <si>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</si>
  <si>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</si>
  <si>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</si>
  <si>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</si>
  <si>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</si>
  <si>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</si>
  <si>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</si>
  <si>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</si>
  <si>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</si>
  <si>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</si>
  <si>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</si>
  <si>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</si>
  <si>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</si>
  <si>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</si>
  <si>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</si>
  <si>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</si>
  <si>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</si>
  <si>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</si>
  <si>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</si>
  <si>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</si>
  <si>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</si>
  <si>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</si>
  <si>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</si>
  <si>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</si>
  <si>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</si>
  <si>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</si>
  <si>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</si>
  <si>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</si>
  <si>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</si>
  <si>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</si>
  <si>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</si>
  <si>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</si>
  <si>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</si>
  <si>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</si>
  <si>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</si>
  <si>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</si>
  <si>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</si>
  <si>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</si>
  <si>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</si>
  <si>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</si>
  <si>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</si>
  <si>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</si>
  <si>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</si>
  <si>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</si>
  <si>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</si>
  <si>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</si>
  <si>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</si>
  <si>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</si>
  <si>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</si>
  <si>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</si>
  <si>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</si>
  <si>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</si>
  <si>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</si>
  <si>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</si>
  <si>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</si>
  <si>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</si>
  <si>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</si>
  <si>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</si>
  <si>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</si>
  <si>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</si>
  <si>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</si>
  <si>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</si>
  <si>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</si>
  <si>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</si>
  <si>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</si>
  <si>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</si>
  <si>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</si>
  <si>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</si>
  <si>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</si>
  <si>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</si>
  <si>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</si>
  <si>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</si>
  <si>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</si>
  <si>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</si>
  <si>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</si>
  <si>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</si>
  <si>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</si>
  <si>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</si>
  <si>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</si>
  <si>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</si>
  <si>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</si>
  <si>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</si>
  <si>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</si>
  <si>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</si>
  <si>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</si>
  <si>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</si>
  <si>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</si>
  <si>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</si>
  <si>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</si>
  <si>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</si>
  <si>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</si>
  <si>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</si>
  <si>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</si>
  <si>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</si>
  <si>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</si>
  <si>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</si>
  <si>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</si>
  <si>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</si>
  <si>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</si>
  <si>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</si>
  <si>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</si>
  <si>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</si>
  <si>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</si>
  <si>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</si>
  <si>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</si>
  <si>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</si>
  <si>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</si>
  <si>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</si>
  <si>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</si>
  <si>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</si>
  <si>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</si>
  <si>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</si>
  <si>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</si>
  <si>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</si>
  <si>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</si>
  <si>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</si>
  <si>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</si>
  <si>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</si>
  <si>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</si>
  <si>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</si>
  <si>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</si>
  <si>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</si>
  <si>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</si>
  <si>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</si>
  <si>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</si>
  <si>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</si>
  <si>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</si>
  <si>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</si>
  <si>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</si>
  <si>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</si>
  <si>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</si>
  <si>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</si>
  <si>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</si>
  <si>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</si>
  <si>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</si>
  <si>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</si>
  <si>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</si>
  <si>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</si>
  <si>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</si>
  <si>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</si>
  <si>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</si>
  <si>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</si>
  <si>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</si>
  <si>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</si>
  <si>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</si>
  <si>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</si>
  <si>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</si>
  <si>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</si>
  <si>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</si>
  <si>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</si>
  <si>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</si>
  <si>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</si>
  <si>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</si>
  <si>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</si>
  <si>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</si>
  <si>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</si>
  <si>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</si>
  <si>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</si>
  <si>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</si>
  <si>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</si>
  <si>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</si>
  <si>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</si>
  <si>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</si>
  <si>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</si>
  <si>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</si>
  <si>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</si>
  <si>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</si>
  <si>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</si>
  <si>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</si>
  <si>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</si>
  <si>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</si>
  <si>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</si>
  <si>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</si>
  <si>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</si>
  <si>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</si>
  <si>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</si>
  <si>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</si>
  <si>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</si>
  <si>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</si>
  <si>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</si>
  <si>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</si>
  <si>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</si>
  <si>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</si>
  <si>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</si>
  <si>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</si>
  <si>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</si>
  <si>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</si>
  <si>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</si>
  <si>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</si>
  <si>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</si>
  <si>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</si>
  <si>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</si>
  <si>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</si>
  <si>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</si>
  <si>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</si>
  <si>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</si>
  <si>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</si>
  <si>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</si>
  <si>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</si>
  <si>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</si>
  <si>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</si>
  <si>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</si>
  <si>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</si>
  <si>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</si>
  <si>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</si>
  <si>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</si>
  <si>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</si>
  <si>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</si>
  <si>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</si>
  <si>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</si>
  <si>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</si>
  <si>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</si>
  <si>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</si>
  <si>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</si>
  <si>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</si>
  <si>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</si>
  <si>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</si>
  <si>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</si>
  <si>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</si>
  <si>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</si>
  <si>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</si>
  <si>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</si>
  <si>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</si>
  <si>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</si>
  <si>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</si>
  <si>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</si>
  <si>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</si>
  <si>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</si>
  <si>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</si>
  <si>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</si>
  <si>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</si>
  <si>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</si>
  <si>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</si>
  <si>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</si>
  <si>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</si>
  <si>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</si>
  <si>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</si>
  <si>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</si>
  <si>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</si>
  <si>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</si>
  <si>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</si>
  <si>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</si>
  <si>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</si>
  <si>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</si>
  <si>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</si>
  <si>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</si>
  <si>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</si>
  <si>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</si>
  <si>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</si>
  <si>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</si>
  <si>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</si>
  <si>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</si>
  <si>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</si>
  <si>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</si>
  <si>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</si>
  <si>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</si>
  <si>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</si>
  <si>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</si>
  <si>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</si>
  <si>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</si>
  <si>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</si>
  <si>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</si>
  <si>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</si>
  <si>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</si>
  <si>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</si>
  <si>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</si>
  <si>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</si>
  <si>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</si>
  <si>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</si>
  <si>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</si>
  <si>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</si>
  <si>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</si>
  <si>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</si>
  <si>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</si>
  <si>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</si>
  <si>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</si>
  <si>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</si>
  <si>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</si>
  <si>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</si>
  <si>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</si>
  <si>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</si>
  <si>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</si>
  <si>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</si>
  <si>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</si>
  <si>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</si>
  <si>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</si>
  <si>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</si>
  <si>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</si>
  <si>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</si>
  <si>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</si>
  <si>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</si>
  <si>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</si>
  <si>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</si>
  <si>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</si>
  <si>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</si>
  <si>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</si>
  <si>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</si>
  <si>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</si>
  <si>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</si>
  <si>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</si>
  <si>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</si>
  <si>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</si>
  <si>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</si>
  <si>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</si>
  <si>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</si>
  <si>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</si>
  <si>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</si>
  <si>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</si>
  <si>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</si>
  <si>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</si>
  <si>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</si>
  <si>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</si>
  <si>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</si>
  <si>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</si>
  <si>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</si>
  <si>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</si>
  <si>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</si>
  <si>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</si>
  <si>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</si>
  <si>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</si>
  <si>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</si>
  <si>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</si>
  <si>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</si>
  <si>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</si>
  <si>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</si>
  <si>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</si>
  <si>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</si>
  <si>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</si>
  <si>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</si>
  <si>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</si>
  <si>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</si>
  <si>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</si>
  <si>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</si>
  <si>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</si>
  <si>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</si>
  <si>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</si>
  <si>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</si>
  <si>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</si>
  <si>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</si>
  <si>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</si>
  <si>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</si>
  <si>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</si>
  <si>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</si>
  <si>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</si>
  <si>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</si>
  <si>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</si>
  <si>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</si>
  <si>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</si>
  <si>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</si>
  <si>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</si>
  <si>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</si>
  <si>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</si>
  <si>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</si>
  <si>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</si>
  <si>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</si>
  <si>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</si>
  <si>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</si>
  <si>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</si>
  <si>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</si>
  <si>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</si>
  <si>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</si>
  <si>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</si>
  <si>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</si>
  <si>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</si>
  <si>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</si>
  <si>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</si>
  <si>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</si>
  <si>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</si>
  <si>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</si>
  <si>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</si>
  <si>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</si>
  <si>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</si>
  <si>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</si>
  <si>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</si>
  <si>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</si>
  <si>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</si>
  <si>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</si>
  <si>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</si>
  <si>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</si>
  <si>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</si>
  <si>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</si>
  <si>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</si>
  <si>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</si>
  <si>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</si>
  <si>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</si>
  <si>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</si>
  <si>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</si>
  <si>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</si>
  <si>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</si>
  <si>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</si>
  <si>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</si>
  <si>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</si>
  <si>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</si>
  <si>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</si>
  <si>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</si>
  <si>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</si>
  <si>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</si>
  <si>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</si>
  <si>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</si>
  <si>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</si>
  <si>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</si>
  <si>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</si>
  <si>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</si>
  <si>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</si>
  <si>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</si>
  <si>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</si>
  <si>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</si>
  <si>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</si>
  <si>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</si>
  <si>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</si>
  <si>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</si>
  <si>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</si>
  <si>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</si>
  <si>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</si>
  <si>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</si>
  <si>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</si>
  <si>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</si>
  <si>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</si>
  <si>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</si>
  <si>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</si>
  <si>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</si>
  <si>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</si>
  <si>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</si>
  <si>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</si>
  <si>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</si>
  <si>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</si>
  <si>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</si>
  <si>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</si>
  <si>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</si>
  <si>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</si>
  <si>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</si>
  <si>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</si>
  <si>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</si>
  <si>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</si>
  <si>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</si>
  <si>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</si>
  <si>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</si>
  <si>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</si>
  <si>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</si>
  <si>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</si>
  <si>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</si>
  <si>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</si>
  <si>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</si>
  <si>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</si>
  <si>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</si>
  <si>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</si>
  <si>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</si>
  <si>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</si>
  <si>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</si>
  <si>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</si>
  <si>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</si>
  <si>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</si>
  <si>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</si>
  <si>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</si>
  <si>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</si>
  <si>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</si>
  <si>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</si>
  <si>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</si>
  <si>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</si>
  <si>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</si>
  <si>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</si>
  <si>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</si>
  <si>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</si>
  <si>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</si>
  <si>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</si>
  <si>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</si>
  <si>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</si>
  <si>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</si>
  <si>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</si>
  <si>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</si>
  <si>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</si>
  <si>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</si>
  <si>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</si>
  <si>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</si>
  <si>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</si>
  <si>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</si>
  <si>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</si>
  <si>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</si>
  <si>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</si>
  <si>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</si>
  <si>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</si>
  <si>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</si>
  <si>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</si>
  <si>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</si>
  <si>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</si>
  <si>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</si>
  <si>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</si>
  <si>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</si>
  <si>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</si>
  <si>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</si>
  <si>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</si>
  <si>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</si>
  <si>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</si>
  <si>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</si>
  <si>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</si>
  <si>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</si>
  <si>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</si>
  <si>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</si>
  <si>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</si>
  <si>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</si>
  <si>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</si>
  <si>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</si>
  <si>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</si>
  <si>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</si>
  <si>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</si>
  <si>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</si>
  <si>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</si>
  <si>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</si>
  <si>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</si>
  <si>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</si>
  <si>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</si>
  <si>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</si>
  <si>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</si>
  <si>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</si>
  <si>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</si>
  <si>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</si>
  <si>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</si>
  <si>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</si>
  <si>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</si>
  <si>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</si>
  <si>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</si>
  <si>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</si>
  <si>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</si>
  <si>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</si>
  <si>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</si>
  <si>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</si>
  <si>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</si>
  <si>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</si>
  <si>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</si>
  <si>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</si>
  <si>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</si>
  <si>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</si>
  <si>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</si>
  <si>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</si>
  <si>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</si>
  <si>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</si>
  <si>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</si>
  <si>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</si>
  <si>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</si>
  <si>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</si>
  <si>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</si>
  <si>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</si>
  <si>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</si>
  <si>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</si>
  <si>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</si>
  <si>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</si>
  <si>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</si>
  <si>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</si>
  <si>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</si>
  <si>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</si>
  <si>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</si>
  <si>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</si>
  <si>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</si>
  <si>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</si>
  <si>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</si>
  <si>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</si>
  <si>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</si>
  <si>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</si>
  <si>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</si>
  <si>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</si>
  <si>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</si>
  <si>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</si>
  <si>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</si>
  <si>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</si>
  <si>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</si>
  <si>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</si>
  <si>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</si>
  <si>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</si>
  <si>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</si>
  <si>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</si>
  <si>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</si>
  <si>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</si>
  <si>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</si>
  <si>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</si>
  <si>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</si>
  <si>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</si>
  <si>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</si>
  <si>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</si>
  <si>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</si>
  <si>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</si>
  <si>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</si>
  <si>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</si>
  <si>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</si>
  <si>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</si>
  <si>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</si>
  <si>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</si>
  <si>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</si>
  <si>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</si>
  <si>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</si>
  <si>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</si>
  <si>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</si>
  <si>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</si>
  <si>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</si>
  <si>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</si>
  <si>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</si>
  <si>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</si>
  <si>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</si>
  <si>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</si>
  <si>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</si>
  <si>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</si>
  <si>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</si>
  <si>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</si>
  <si>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</si>
  <si>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</si>
  <si>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</si>
  <si>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</si>
  <si>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</si>
  <si>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</si>
  <si>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</si>
  <si>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</si>
  <si>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</si>
  <si>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</si>
  <si>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</si>
  <si>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</si>
  <si>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</si>
  <si>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</si>
  <si>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</si>
  <si>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</si>
  <si>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</si>
  <si>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</si>
  <si>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</si>
  <si>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</si>
  <si>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</si>
  <si>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</si>
  <si>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</si>
  <si>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</si>
  <si>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</si>
  <si>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</si>
  <si>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</si>
  <si>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</si>
  <si>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</si>
  <si>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</si>
  <si>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</si>
  <si>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</si>
  <si>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</si>
  <si>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</si>
  <si>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</si>
  <si>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</si>
  <si>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</si>
  <si>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</si>
  <si>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</si>
  <si>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</si>
  <si>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</si>
  <si>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</si>
  <si>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</si>
  <si>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</si>
  <si>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</si>
  <si>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</si>
  <si>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</si>
  <si>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</si>
  <si>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</si>
  <si>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</si>
  <si>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</si>
  <si>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</si>
  <si>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</si>
  <si>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</si>
  <si>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</si>
  <si>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</si>
  <si>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</si>
  <si>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</si>
  <si>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</si>
  <si>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</si>
  <si>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</si>
  <si>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</si>
  <si>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</si>
  <si>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</si>
  <si>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</si>
  <si>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</si>
  <si>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</si>
  <si>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</si>
  <si>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</si>
  <si>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</si>
  <si>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</si>
  <si>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</si>
  <si>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</si>
  <si>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</si>
  <si>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</si>
  <si>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</si>
  <si>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</si>
  <si>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</si>
  <si>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</si>
  <si>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</si>
  <si>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</si>
  <si>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</si>
  <si>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</si>
  <si>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</si>
  <si>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</si>
  <si>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</si>
  <si>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</si>
  <si>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</si>
  <si>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</si>
  <si>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</si>
  <si>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</si>
  <si>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</si>
  <si>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</si>
  <si>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</si>
  <si>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</si>
  <si>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</si>
  <si>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</si>
  <si>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</si>
  <si>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</si>
  <si>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</si>
  <si>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</si>
  <si>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</si>
  <si>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</si>
  <si>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</si>
  <si>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</si>
  <si>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</si>
  <si>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</si>
  <si>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</si>
  <si>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</si>
  <si>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</si>
  <si>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</si>
  <si>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</si>
  <si>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</si>
  <si>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</si>
  <si>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</si>
  <si>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</si>
  <si>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</si>
  <si>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</si>
  <si>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</si>
  <si>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</si>
  <si>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</si>
  <si>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</si>
  <si>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</si>
  <si>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</si>
  <si>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</si>
  <si>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</si>
  <si>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</si>
  <si>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</si>
  <si>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</si>
  <si>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</si>
  <si>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</si>
  <si>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</si>
  <si>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</si>
  <si>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</si>
  <si>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</si>
  <si>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</si>
  <si>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</si>
  <si>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</si>
  <si>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</si>
  <si>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</si>
  <si>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</si>
  <si>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</si>
  <si>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</si>
  <si>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</si>
  <si>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</si>
  <si>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</si>
  <si>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</si>
  <si>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</si>
  <si>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</si>
  <si>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</si>
  <si>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</si>
  <si>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</si>
  <si>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</si>
  <si>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</si>
  <si>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</si>
  <si>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</si>
  <si>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</si>
  <si>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</si>
  <si>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</si>
  <si>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</si>
  <si>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</si>
  <si>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</si>
  <si>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</si>
  <si>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</si>
  <si>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</si>
  <si>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</si>
  <si>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</si>
  <si>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</si>
  <si>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</si>
  <si>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</si>
  <si>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</si>
  <si>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</si>
  <si>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</si>
  <si>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</si>
  <si>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</si>
  <si>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</si>
  <si>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</si>
  <si>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</si>
  <si>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</si>
  <si>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</si>
  <si>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</si>
  <si>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</si>
  <si>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</si>
  <si>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</si>
  <si>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</si>
  <si>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</si>
  <si>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</si>
  <si>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</si>
  <si>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</si>
  <si>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</si>
  <si>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</si>
  <si>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</si>
  <si>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</si>
  <si>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</si>
  <si>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</si>
  <si>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</si>
  <si>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</si>
  <si>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</si>
  <si>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</si>
  <si>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</si>
  <si>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</si>
  <si>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</si>
  <si>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</si>
  <si>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</si>
  <si>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</si>
  <si>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</si>
  <si>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</si>
  <si>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</si>
  <si>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</si>
  <si>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</si>
  <si>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</si>
  <si>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</si>
  <si>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</si>
  <si>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</si>
  <si>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</si>
  <si>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</si>
  <si>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</si>
  <si>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</si>
  <si>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</si>
  <si>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</si>
  <si>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</si>
  <si>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</si>
  <si>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</si>
  <si>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</si>
  <si>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</si>
  <si>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</si>
  <si>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</si>
  <si>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</si>
  <si>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</si>
  <si>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</si>
  <si>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</si>
  <si>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</si>
  <si>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</si>
  <si>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</si>
  <si>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</si>
  <si>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</si>
  <si>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</si>
  <si>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</si>
  <si>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</si>
  <si>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</si>
  <si>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</si>
  <si>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</si>
  <si>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</si>
  <si>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</si>
  <si>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</si>
  <si>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</si>
  <si>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</si>
  <si>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</si>
  <si>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</si>
  <si>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</si>
  <si>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</si>
  <si>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</si>
  <si>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</si>
  <si>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</si>
  <si>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</si>
  <si>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</si>
  <si>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</si>
  <si>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</si>
  <si>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</si>
  <si>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</si>
  <si>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</si>
  <si>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</si>
  <si>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</si>
  <si>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</si>
  <si>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</si>
  <si>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</si>
  <si>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</si>
  <si>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</si>
  <si>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</si>
  <si>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</si>
  <si>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</si>
  <si>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</si>
  <si>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</si>
  <si>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</si>
  <si>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</si>
  <si>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</si>
  <si>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</si>
  <si>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</si>
  <si>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</si>
  <si>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</si>
  <si>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</si>
  <si>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</si>
  <si>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</si>
  <si>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</si>
  <si>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</si>
  <si>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</si>
  <si>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</si>
  <si>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</si>
  <si>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</si>
  <si>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</si>
  <si>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</si>
  <si>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</si>
  <si>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</si>
  <si>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</si>
  <si>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</si>
  <si>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</si>
  <si>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</si>
  <si>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</si>
  <si>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</si>
  <si>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</si>
  <si>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</si>
  <si>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</si>
  <si>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</si>
  <si>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</si>
  <si>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</si>
  <si>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</si>
  <si>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</si>
  <si>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</si>
  <si>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</si>
  <si>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</si>
  <si>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</si>
  <si>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</si>
  <si>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</si>
  <si>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</si>
  <si>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</si>
  <si>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</si>
  <si>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</si>
  <si>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</si>
  <si>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</si>
  <si>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</si>
  <si>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</si>
  <si>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</si>
  <si>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</si>
  <si>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</si>
  <si>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</si>
  <si>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</si>
  <si>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</si>
  <si>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</si>
  <si>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</si>
  <si>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</si>
  <si>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</si>
  <si>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</si>
  <si>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</si>
  <si>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</si>
  <si>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</si>
  <si>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</si>
  <si>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</si>
  <si>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</si>
  <si>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</si>
  <si>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</si>
  <si>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</si>
  <si>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</si>
  <si>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</si>
  <si>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</si>
  <si>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</si>
  <si>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</si>
  <si>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</si>
  <si>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</si>
  <si>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</si>
  <si>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</si>
  <si>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</si>
  <si>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</si>
  <si>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</si>
  <si>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</si>
  <si>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</si>
  <si>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</si>
  <si>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</si>
  <si>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</si>
  <si>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</si>
  <si>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</si>
  <si>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</si>
  <si>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</si>
  <si>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</si>
  <si>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</si>
  <si>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</si>
  <si>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</si>
  <si>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</si>
  <si>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</si>
  <si>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</si>
  <si>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</si>
  <si>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</si>
  <si>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</si>
  <si>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</si>
  <si>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</si>
  <si>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</si>
  <si>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</si>
  <si>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</si>
  <si>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</si>
  <si>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</si>
  <si>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</si>
  <si>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</si>
  <si>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</si>
  <si>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</si>
  <si>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</si>
  <si>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</si>
  <si>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</si>
  <si>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</si>
  <si>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</si>
  <si>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</si>
  <si>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</si>
  <si>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</si>
  <si>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</si>
  <si>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</si>
  <si>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</si>
  <si>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</si>
  <si>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</si>
  <si>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</si>
  <si>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</si>
  <si>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</si>
  <si>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</si>
  <si>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</si>
  <si>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</si>
  <si>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</si>
  <si>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</si>
  <si>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</si>
  <si>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</si>
  <si>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</si>
  <si>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</si>
  <si>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</si>
  <si>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</si>
  <si>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</si>
  <si>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</si>
  <si>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</si>
  <si>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</si>
  <si>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</si>
  <si>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</si>
  <si>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</si>
  <si>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</si>
  <si>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</si>
  <si>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</si>
  <si>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</si>
  <si>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</si>
  <si>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</si>
  <si>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</si>
  <si>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</si>
  <si>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</si>
  <si>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</si>
  <si>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</si>
  <si>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</si>
  <si>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</si>
  <si>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</si>
  <si>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</si>
  <si>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</si>
  <si>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</si>
  <si>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</si>
  <si>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</si>
  <si>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</si>
  <si>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</si>
  <si>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</si>
  <si>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</si>
  <si>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</si>
  <si>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</si>
  <si>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</si>
  <si>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</si>
  <si>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</si>
  <si>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</si>
  <si>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</si>
  <si>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</si>
  <si>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</si>
  <si>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</si>
  <si>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</si>
  <si>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</si>
  <si>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</si>
  <si>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</si>
  <si>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</si>
  <si>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</si>
  <si>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</si>
  <si>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</si>
  <si>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</si>
  <si>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</si>
  <si>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</si>
  <si>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</si>
  <si>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</si>
  <si>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</si>
  <si>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</si>
  <si>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</si>
  <si>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</si>
  <si>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</si>
  <si>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</si>
  <si>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</si>
  <si>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</si>
  <si>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</si>
  <si>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</si>
  <si>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</si>
  <si>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</si>
  <si>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</si>
  <si>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</si>
  <si>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</si>
  <si>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</si>
  <si>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</si>
  <si>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</si>
  <si>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</si>
  <si>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</si>
  <si>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</si>
  <si>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</si>
  <si>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</si>
  <si>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</si>
  <si>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</si>
  <si>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</si>
  <si>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</si>
  <si>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</si>
  <si>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</si>
  <si>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</si>
  <si>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</si>
  <si>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</si>
  <si>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</si>
  <si>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</si>
  <si>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</si>
  <si>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</si>
  <si>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</si>
  <si>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</si>
  <si>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</si>
  <si>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</si>
  <si>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</si>
  <si>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</si>
  <si>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</si>
  <si>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</si>
  <si>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</si>
  <si>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</si>
  <si>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</si>
  <si>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</si>
  <si>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</si>
  <si>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</si>
  <si>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</si>
  <si>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</si>
  <si>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</si>
  <si>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</si>
  <si>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</si>
  <si>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</si>
  <si>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</si>
  <si>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</si>
  <si>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</si>
  <si>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</si>
  <si>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</si>
  <si>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</si>
  <si>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</si>
  <si>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</si>
  <si>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</si>
  <si>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</si>
  <si>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</si>
  <si>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</si>
  <si>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</si>
  <si>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</si>
  <si>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</si>
  <si>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</si>
  <si>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</si>
  <si>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</si>
  <si>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</si>
  <si>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</si>
  <si>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</si>
  <si>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</si>
  <si>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</si>
  <si>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</si>
  <si>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</si>
  <si>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</si>
  <si>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</si>
  <si>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</si>
  <si>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</si>
  <si>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</si>
  <si>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</si>
  <si>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</si>
  <si>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</si>
  <si>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</si>
  <si>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</si>
  <si>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</si>
  <si>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</si>
  <si>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</si>
  <si>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</si>
  <si>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</si>
  <si>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</si>
  <si>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</si>
  <si>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</si>
  <si>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</si>
  <si>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</si>
  <si>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</si>
  <si>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</si>
  <si>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</si>
  <si>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</si>
  <si>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</si>
  <si>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</si>
  <si>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</si>
  <si>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</si>
  <si>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</si>
  <si>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</si>
  <si>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</si>
  <si>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</si>
  <si>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</si>
  <si>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</si>
  <si>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</si>
  <si>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</si>
  <si>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</si>
  <si>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</si>
  <si>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</si>
  <si>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</si>
  <si>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</si>
  <si>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</si>
  <si>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</si>
  <si>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</si>
  <si>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</si>
  <si>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</si>
  <si>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</si>
  <si>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</si>
  <si>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</si>
  <si>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</si>
  <si>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</si>
  <si>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</si>
  <si>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</si>
  <si>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</si>
  <si>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</si>
  <si>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</si>
  <si>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</si>
  <si>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</si>
  <si>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</si>
  <si>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</si>
  <si>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</si>
  <si>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</si>
  <si>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</si>
  <si>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</si>
  <si>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</si>
  <si>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</si>
  <si>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</si>
  <si>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</si>
  <si>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</si>
  <si>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</si>
  <si>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</si>
  <si>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</si>
  <si>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</si>
  <si>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</si>
  <si>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</si>
  <si>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</si>
  <si>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</si>
  <si>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</si>
  <si>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</si>
  <si>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</si>
  <si>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</si>
  <si>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</si>
  <si>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</si>
  <si>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</si>
  <si>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</si>
  <si>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</si>
  <si>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</si>
  <si>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</si>
  <si>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</si>
  <si>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</si>
  <si>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</si>
  <si>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</si>
  <si>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</si>
  <si>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</si>
  <si>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</si>
  <si>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</si>
  <si>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</si>
  <si>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</si>
  <si>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</si>
  <si>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</si>
  <si>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</si>
  <si>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</si>
  <si>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</si>
  <si>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</si>
  <si>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</si>
  <si>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</si>
  <si>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</si>
  <si>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</si>
  <si>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</si>
  <si>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</si>
  <si>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</si>
  <si>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</si>
  <si>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</si>
  <si>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</si>
  <si>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</si>
  <si>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</si>
  <si>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</si>
  <si>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</si>
  <si>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</si>
  <si>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</si>
  <si>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</si>
  <si>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</si>
  <si>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</si>
  <si>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</si>
  <si>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</si>
  <si>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</si>
  <si>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</si>
  <si>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</si>
  <si>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</si>
  <si>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</si>
  <si>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</si>
  <si>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</si>
  <si>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</si>
  <si>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</si>
  <si>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</si>
  <si>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</si>
  <si>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</si>
  <si>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</si>
  <si>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</si>
  <si>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</si>
  <si>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</si>
  <si>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</si>
  <si>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</si>
  <si>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</si>
  <si>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</si>
  <si>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</si>
  <si>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</si>
  <si>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</si>
  <si>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</si>
  <si>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</si>
  <si>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</si>
  <si>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</si>
  <si>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</si>
  <si>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</si>
  <si>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</si>
  <si>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</si>
  <si>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</si>
  <si>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</si>
  <si>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</si>
  <si>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</si>
  <si>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</si>
  <si>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</si>
  <si>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</si>
  <si>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</si>
  <si>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</si>
  <si>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</si>
  <si>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</si>
  <si>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</si>
  <si>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</si>
  <si>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</si>
  <si>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</si>
  <si>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</si>
  <si>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</si>
  <si>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</si>
  <si>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</si>
  <si>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</si>
  <si>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</si>
  <si>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</si>
  <si>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</si>
  <si>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</si>
  <si>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</si>
  <si>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</si>
  <si>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</si>
  <si>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</si>
  <si>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</si>
  <si>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</si>
  <si>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</si>
  <si>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</si>
  <si>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</si>
  <si>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</si>
  <si>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</si>
  <si>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</si>
  <si>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</si>
  <si>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</si>
  <si>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</si>
  <si>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</si>
  <si>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</si>
  <si>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</si>
  <si>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</si>
  <si>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</si>
  <si>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</si>
  <si>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</si>
  <si>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</si>
  <si>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</si>
  <si>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</si>
  <si>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</si>
  <si>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</si>
  <si>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</si>
  <si>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</si>
  <si>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</si>
  <si>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</si>
  <si>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</si>
  <si>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</si>
  <si>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</si>
  <si>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</si>
  <si>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</si>
  <si>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</si>
  <si>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</si>
  <si>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</si>
  <si>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</si>
  <si>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</si>
  <si>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</si>
  <si>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</si>
  <si>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</si>
  <si>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</si>
  <si>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</si>
  <si>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</si>
  <si>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</si>
  <si>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</si>
  <si>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</si>
  <si>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</si>
  <si>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</si>
  <si>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</si>
  <si>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</si>
  <si>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</si>
  <si>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</si>
  <si>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</si>
  <si>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</si>
  <si>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</si>
  <si>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</si>
  <si>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</si>
  <si>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</si>
  <si>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</si>
  <si>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</si>
  <si>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</si>
  <si>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</si>
  <si>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</si>
  <si>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</si>
  <si>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</si>
  <si>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</si>
  <si>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</si>
  <si>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</si>
  <si>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</si>
  <si>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</si>
  <si>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</si>
  <si>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</si>
  <si>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</si>
  <si>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</si>
  <si>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</si>
  <si>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</si>
  <si>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</si>
  <si>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</si>
  <si>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</si>
  <si>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</si>
  <si>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</si>
  <si>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</si>
  <si>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</si>
  <si>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</si>
  <si>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</si>
  <si>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</si>
  <si>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</si>
  <si>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</si>
  <si>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</si>
  <si>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</si>
  <si>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</si>
  <si>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</si>
  <si>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</si>
  <si>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</si>
  <si>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</si>
  <si>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</si>
  <si>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</si>
  <si>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</si>
  <si>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</si>
  <si>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</si>
  <si>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</si>
  <si>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</si>
  <si>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</si>
  <si>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</si>
  <si>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</si>
  <si>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</si>
  <si>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</si>
  <si>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</si>
  <si>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</si>
  <si>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</si>
  <si>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</si>
  <si>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</si>
  <si>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</si>
  <si>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</si>
  <si>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</si>
  <si>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</si>
  <si>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</si>
  <si>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</si>
  <si>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</si>
  <si>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</si>
  <si>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</si>
  <si>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</si>
  <si>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</si>
  <si>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</si>
  <si>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</si>
  <si>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</si>
  <si>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</si>
  <si>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</si>
  <si>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</si>
  <si>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</si>
  <si>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</si>
  <si>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</si>
  <si>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</si>
  <si>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</si>
  <si>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</si>
  <si>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</si>
  <si>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</si>
  <si>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</si>
  <si>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</si>
  <si>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</si>
  <si>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</si>
  <si>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</si>
  <si>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</si>
  <si>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</si>
  <si>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</si>
  <si>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</si>
  <si>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</si>
  <si>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</si>
  <si>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</si>
  <si>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</si>
  <si>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</si>
  <si>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</si>
  <si>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</si>
  <si>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</si>
  <si>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</si>
  <si>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</si>
  <si>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</si>
  <si>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</si>
  <si>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</si>
  <si>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</si>
  <si>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</si>
  <si>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</si>
  <si>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</si>
  <si>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</si>
  <si>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</si>
  <si>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</si>
  <si>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</si>
  <si>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</si>
  <si>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</si>
  <si>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</si>
  <si>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</si>
  <si>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</si>
  <si>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</si>
  <si>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</si>
  <si>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</si>
  <si>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</si>
  <si>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</si>
  <si>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</si>
  <si>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</si>
  <si>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</si>
  <si>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</si>
  <si>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</si>
  <si>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</si>
  <si>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</si>
  <si>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</si>
  <si>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</si>
  <si>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</si>
  <si>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</si>
  <si>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</si>
  <si>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</si>
  <si>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</si>
  <si>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</si>
  <si>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</si>
  <si>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</si>
  <si>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</si>
  <si>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</si>
  <si>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</si>
  <si>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</si>
  <si>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</si>
  <si>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</si>
  <si>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</si>
  <si>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</si>
  <si>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</si>
  <si>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</si>
  <si>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</si>
  <si>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</si>
  <si>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</si>
  <si>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</si>
  <si>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</si>
  <si>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</si>
  <si>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</si>
  <si>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</si>
  <si>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</si>
  <si>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</si>
  <si>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</si>
  <si>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</si>
  <si>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</si>
  <si>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</si>
  <si>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</si>
  <si>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</si>
  <si>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</si>
  <si>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</si>
  <si>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</si>
  <si>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</si>
  <si>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</si>
  <si>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</si>
  <si>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</si>
  <si>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</si>
  <si>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</si>
  <si>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</si>
  <si>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</si>
  <si>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</si>
  <si>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</si>
  <si>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</si>
  <si>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</si>
  <si>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</si>
  <si>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</si>
  <si>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</si>
  <si>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</si>
  <si>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</si>
  <si>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</si>
  <si>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</si>
  <si>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</si>
  <si>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</si>
  <si>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</si>
  <si>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</si>
  <si>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</si>
  <si>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</si>
  <si>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</si>
  <si>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</si>
  <si>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</si>
  <si>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</si>
  <si>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</si>
  <si>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</si>
  <si>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</si>
  <si>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</si>
  <si>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</si>
  <si>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</si>
  <si>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</si>
  <si>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</si>
  <si>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</si>
  <si>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</si>
  <si>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</si>
  <si>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</si>
  <si>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</si>
  <si>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</si>
  <si>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</si>
  <si>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</si>
  <si>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</si>
  <si>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</si>
  <si>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</si>
  <si>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</si>
  <si>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</si>
  <si>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</si>
  <si>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</si>
  <si>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</si>
  <si>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</si>
  <si>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</si>
  <si>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</si>
  <si>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</si>
  <si>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</si>
  <si>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</si>
  <si>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</si>
  <si>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</si>
  <si>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</si>
  <si>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</si>
  <si>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</si>
  <si>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</si>
  <si>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</si>
  <si>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</si>
  <si>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</si>
  <si>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</si>
  <si>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</si>
  <si>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</si>
  <si>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</si>
  <si>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</si>
  <si>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</si>
  <si>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</si>
  <si>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</si>
  <si>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</si>
  <si>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</si>
  <si>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</si>
  <si>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</si>
  <si>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</si>
  <si>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</si>
  <si>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</si>
  <si>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</si>
  <si>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</si>
  <si>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</si>
  <si>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</si>
  <si>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</si>
  <si>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</si>
  <si>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</si>
  <si>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</si>
  <si>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</si>
  <si>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</si>
  <si>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</si>
  <si>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</si>
  <si>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</si>
  <si>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</si>
  <si>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</si>
  <si>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</si>
  <si>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</si>
  <si>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</si>
  <si>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</si>
  <si>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</si>
  <si>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</si>
  <si>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</si>
  <si>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</si>
  <si>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</si>
  <si>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</si>
  <si>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</si>
  <si>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</si>
  <si>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</si>
  <si>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</si>
  <si>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</si>
  <si>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</si>
  <si>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</si>
  <si>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</si>
  <si>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</si>
  <si>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</si>
  <si>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</si>
  <si>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</si>
  <si>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</si>
  <si>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</si>
  <si>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</si>
  <si>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</si>
  <si>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</si>
  <si>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</si>
  <si>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</si>
  <si>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</si>
  <si>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</si>
  <si>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</si>
  <si>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</si>
  <si>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</si>
  <si>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</si>
  <si>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</si>
  <si>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</si>
  <si>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</si>
  <si>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</si>
  <si>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</si>
  <si>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</si>
  <si>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</si>
  <si>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</si>
  <si>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</si>
  <si>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</si>
  <si>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</si>
  <si>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</si>
  <si>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</si>
  <si>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</si>
  <si>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</si>
  <si>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</si>
  <si>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</si>
  <si>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</si>
  <si>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</si>
  <si>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</si>
  <si>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</si>
  <si>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</si>
  <si>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</si>
  <si>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</si>
  <si>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</si>
  <si>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</si>
  <si>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</si>
  <si>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</si>
  <si>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</si>
  <si>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</si>
  <si>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</si>
  <si>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</si>
  <si>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</si>
  <si>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</si>
  <si>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</si>
  <si>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</si>
  <si>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</si>
  <si>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</si>
  <si>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</si>
  <si>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</si>
  <si>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</si>
  <si>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</si>
  <si>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</si>
  <si>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</si>
  <si>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</si>
  <si>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</si>
  <si>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</si>
  <si>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</si>
  <si>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</si>
  <si>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</si>
  <si>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</si>
  <si>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</si>
  <si>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</si>
  <si>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</si>
  <si>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</si>
  <si>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</si>
  <si>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</si>
  <si>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</si>
  <si>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</si>
  <si>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</si>
  <si>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</si>
  <si>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</si>
  <si>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</si>
  <si>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</si>
  <si>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</si>
  <si>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</si>
  <si>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</si>
  <si>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</si>
  <si>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</si>
  <si>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</si>
  <si>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</si>
  <si>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</si>
  <si>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</si>
  <si>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</si>
  <si>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</si>
  <si>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</si>
  <si>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</si>
  <si>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</si>
  <si>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</si>
  <si>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</si>
  <si>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</si>
  <si>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</si>
  <si>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</si>
  <si>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</si>
  <si>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</si>
  <si>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</si>
  <si>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</si>
  <si>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</si>
  <si>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</si>
  <si>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</si>
  <si>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</si>
  <si>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</si>
  <si>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</si>
  <si>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</si>
  <si>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</si>
  <si>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</si>
  <si>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</si>
  <si>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</si>
  <si>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</si>
  <si>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</si>
  <si>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</si>
  <si>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</si>
  <si>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</si>
  <si>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</si>
  <si>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</si>
  <si>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</si>
  <si>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</si>
  <si>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</si>
  <si>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</si>
  <si>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</si>
  <si>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</si>
  <si>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</si>
  <si>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</si>
  <si>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</si>
  <si>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</si>
  <si>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</si>
  <si>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</si>
  <si>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</si>
  <si>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</si>
  <si>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</si>
  <si>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</si>
  <si>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</si>
  <si>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</si>
  <si>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</si>
  <si>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</si>
  <si>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</si>
  <si>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</si>
  <si>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</si>
  <si>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</si>
  <si>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</si>
  <si>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</si>
  <si>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</si>
  <si>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</si>
  <si>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</si>
  <si>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</si>
  <si>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</si>
  <si>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</si>
  <si>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</si>
  <si>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</si>
  <si>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</si>
  <si>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</si>
  <si>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</si>
  <si>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</si>
  <si>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</si>
  <si>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</si>
  <si>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</si>
  <si>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</si>
  <si>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</si>
  <si>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</si>
  <si>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</si>
  <si>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</si>
  <si>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</si>
  <si>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</si>
  <si>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</si>
  <si>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</si>
  <si>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</si>
  <si>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</si>
  <si>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</si>
  <si>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</si>
  <si>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</si>
  <si>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</si>
  <si>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</si>
  <si>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</si>
  <si>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</si>
  <si>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</si>
  <si>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</si>
  <si>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</si>
  <si>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</si>
  <si>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</si>
  <si>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</si>
  <si>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</si>
  <si>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</si>
  <si>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</si>
  <si>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</si>
  <si>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</si>
  <si>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</si>
  <si>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</si>
  <si>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</si>
  <si>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</si>
  <si>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</si>
  <si>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</si>
  <si>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</si>
  <si>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</si>
  <si>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</si>
  <si>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</si>
  <si>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</si>
  <si>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</si>
  <si>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</si>
  <si>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</si>
  <si>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</si>
  <si>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</si>
  <si>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</si>
  <si>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</si>
  <si>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</si>
  <si>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</si>
  <si>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</si>
  <si>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</si>
  <si>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</si>
  <si>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</si>
  <si>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</si>
  <si>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</si>
  <si>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</si>
  <si>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</si>
  <si>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</si>
  <si>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</si>
  <si>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</si>
  <si>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</si>
  <si>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</si>
  <si>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</si>
  <si>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</si>
  <si>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</si>
  <si>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</si>
  <si>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</si>
  <si>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</si>
  <si>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</si>
  <si>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</si>
  <si>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</si>
  <si>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</si>
  <si>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</si>
  <si>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</si>
  <si>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</si>
  <si>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</si>
  <si>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</si>
  <si>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</si>
  <si>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</si>
  <si>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</si>
  <si>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</si>
  <si>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</si>
  <si>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</si>
  <si>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</si>
  <si>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</si>
  <si>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</si>
  <si>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</si>
  <si>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</si>
  <si>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</si>
  <si>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</si>
  <si>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</si>
  <si>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</si>
  <si>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</si>
  <si>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</si>
  <si>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</si>
  <si>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</si>
  <si>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</si>
  <si>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</si>
  <si>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</si>
  <si>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</si>
  <si>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</si>
  <si>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</si>
  <si>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</si>
  <si>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</si>
  <si>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</si>
  <si>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</si>
  <si>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</si>
  <si>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</si>
  <si>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</si>
  <si>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</si>
  <si>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</si>
  <si>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</si>
  <si>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</si>
  <si>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</si>
  <si>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</si>
  <si>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</si>
  <si>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</si>
  <si>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</si>
  <si>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</si>
  <si>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</si>
  <si>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</si>
  <si>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</si>
  <si>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</si>
  <si>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</si>
  <si>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</si>
  <si>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</si>
  <si>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</si>
  <si>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</si>
  <si>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</si>
  <si>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</si>
  <si>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</si>
  <si>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</si>
  <si>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</si>
  <si>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</si>
  <si>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</si>
  <si>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</si>
  <si>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</si>
  <si>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</si>
  <si>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</si>
  <si>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</si>
  <si>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</si>
  <si>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</si>
  <si>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</si>
  <si>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</si>
  <si>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</si>
  <si>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</si>
  <si>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</si>
  <si>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</si>
  <si>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</si>
  <si>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</si>
  <si>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</si>
  <si>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</si>
  <si>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</si>
  <si>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</si>
  <si>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</si>
  <si>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</si>
  <si>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</si>
  <si>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</si>
  <si>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</si>
  <si>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</si>
  <si>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</si>
  <si>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</si>
  <si>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</si>
  <si>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</si>
  <si>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</si>
  <si>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</si>
  <si>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</si>
  <si>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</si>
  <si>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</si>
  <si>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</si>
  <si>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</si>
  <si>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</si>
  <si>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</si>
  <si>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</si>
  <si>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</si>
  <si>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</si>
  <si>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</si>
  <si>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</si>
  <si>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</si>
  <si>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</si>
  <si>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</si>
  <si>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</si>
  <si>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</si>
  <si>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</si>
  <si>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</si>
  <si>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</si>
  <si>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</si>
  <si>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</si>
  <si>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</si>
  <si>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</si>
  <si>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</si>
  <si>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</si>
  <si>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</si>
  <si>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</si>
  <si>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</si>
  <si>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</si>
  <si>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</si>
  <si>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</si>
  <si>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</si>
  <si>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</si>
  <si>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</si>
  <si>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</si>
  <si>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</si>
  <si>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</si>
  <si>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</si>
  <si>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</si>
  <si>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</si>
  <si>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</si>
  <si>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</si>
  <si>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</si>
  <si>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</si>
  <si>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</si>
  <si>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</si>
  <si>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</si>
  <si>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</si>
  <si>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</si>
  <si>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</si>
  <si>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</si>
  <si>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</si>
  <si>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</si>
  <si>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</si>
  <si>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</si>
  <si>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</si>
  <si>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</si>
  <si>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</si>
  <si>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</si>
  <si>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</si>
  <si>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</si>
  <si>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</si>
  <si>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</si>
  <si>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</si>
  <si>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</si>
  <si>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</si>
  <si>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</si>
  <si>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</si>
  <si>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</si>
  <si>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</si>
  <si>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</si>
  <si>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</si>
  <si>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</si>
  <si>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</si>
  <si>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</si>
  <si>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</si>
  <si>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</si>
  <si>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</si>
  <si>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</si>
  <si>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</si>
  <si>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</si>
  <si>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</si>
  <si>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</si>
  <si>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</si>
  <si>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</si>
  <si>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</si>
  <si>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</si>
  <si>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</si>
  <si>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</si>
  <si>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</si>
  <si>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</si>
  <si>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</si>
  <si>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</si>
  <si>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</si>
  <si>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</si>
  <si>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</si>
  <si>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</si>
  <si>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</si>
  <si>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</si>
  <si>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</si>
  <si>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</si>
  <si>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</si>
  <si>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</si>
  <si>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</si>
  <si>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</si>
  <si>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</si>
  <si>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</si>
  <si>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</si>
  <si>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</si>
  <si>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</si>
  <si>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</si>
  <si>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</si>
  <si>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</si>
  <si>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</si>
  <si>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</si>
  <si>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</si>
  <si>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</si>
  <si>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</si>
  <si>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</si>
  <si>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</si>
  <si>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</si>
  <si>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</si>
  <si>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</si>
  <si>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</si>
  <si>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</si>
  <si>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</si>
  <si>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</si>
  <si>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</si>
  <si>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</si>
  <si>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</si>
  <si>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</si>
  <si>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</si>
  <si>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</si>
  <si>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</si>
  <si>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</si>
  <si>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</si>
  <si>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</si>
  <si>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</si>
  <si>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</si>
  <si>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</si>
  <si>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</si>
  <si>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</si>
  <si>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</si>
  <si>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</si>
  <si>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</si>
  <si>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</si>
  <si>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</si>
  <si>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</si>
  <si>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</si>
  <si>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</si>
  <si>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</si>
  <si>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</si>
  <si>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</si>
  <si>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</si>
  <si>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</si>
  <si>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</si>
  <si>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</si>
  <si>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</si>
  <si>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</si>
  <si>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</si>
  <si>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</si>
  <si>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</si>
  <si>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</si>
  <si>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</si>
  <si>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</si>
  <si>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</si>
  <si>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</si>
  <si>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</si>
  <si>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</si>
  <si>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</si>
  <si>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</si>
  <si>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</si>
  <si>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</si>
  <si>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</si>
  <si>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</si>
  <si>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</si>
  <si>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</si>
  <si>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</si>
  <si>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</si>
  <si>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</si>
  <si>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</si>
  <si>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</si>
  <si>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</si>
  <si>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</si>
  <si>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</si>
  <si>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</si>
  <si>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</si>
  <si>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</si>
  <si>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</si>
  <si>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</si>
  <si>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</si>
  <si>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</si>
  <si>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</si>
  <si>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</si>
  <si>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</si>
  <si>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</si>
  <si>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</si>
  <si>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</si>
  <si>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</si>
  <si>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</si>
  <si>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</si>
  <si>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</si>
  <si>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</si>
  <si>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</si>
  <si>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</si>
  <si>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</si>
  <si>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</si>
  <si>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</si>
  <si>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</si>
  <si>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</si>
  <si>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</si>
  <si>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</si>
  <si>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</si>
  <si>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</si>
  <si>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</si>
  <si>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</si>
  <si>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</si>
  <si>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</si>
  <si>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</si>
  <si>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</si>
  <si>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</si>
  <si>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</si>
  <si>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</si>
  <si>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</si>
  <si>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</si>
  <si>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</si>
  <si>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</si>
  <si>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</si>
  <si>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</si>
  <si>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</si>
  <si>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</si>
  <si>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</si>
  <si>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</si>
  <si>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</si>
  <si>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</si>
  <si>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</si>
  <si>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</si>
  <si>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</si>
  <si>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</si>
  <si>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</si>
  <si>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</si>
  <si>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</si>
  <si>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</si>
  <si>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</si>
  <si>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</si>
  <si>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</si>
  <si>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</si>
  <si>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</si>
  <si>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</si>
  <si>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</si>
  <si>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</si>
  <si>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</si>
  <si>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</si>
  <si>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</si>
  <si>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</si>
  <si>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</si>
  <si>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</si>
  <si>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</si>
  <si>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</si>
  <si>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</si>
  <si>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</si>
  <si>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</si>
  <si>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</si>
  <si>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</si>
  <si>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</si>
  <si>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</si>
  <si>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</si>
  <si>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</si>
  <si>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</si>
  <si>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</si>
  <si>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</si>
  <si>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</si>
  <si>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</si>
  <si>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</si>
  <si>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</si>
  <si>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</si>
  <si>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</si>
  <si>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</si>
  <si>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</si>
  <si>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</si>
  <si>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</si>
  <si>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</si>
  <si>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</si>
  <si>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</si>
  <si>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</si>
  <si>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</si>
  <si>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</si>
  <si>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</si>
  <si>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</si>
  <si>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</si>
  <si>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</si>
  <si>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</si>
  <si>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</si>
  <si>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</si>
  <si>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</si>
  <si>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</si>
  <si>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</si>
  <si>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</si>
  <si>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</si>
  <si>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</si>
  <si>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</si>
  <si>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</si>
  <si>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</si>
  <si>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</si>
  <si>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</si>
  <si>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</si>
  <si>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</si>
  <si>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</si>
  <si>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</si>
  <si>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</si>
  <si>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</si>
  <si>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</si>
  <si>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</si>
  <si>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</si>
  <si>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</si>
  <si>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</si>
  <si>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</si>
  <si>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</si>
  <si>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</si>
  <si>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</si>
  <si>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</si>
  <si>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</si>
  <si>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</si>
  <si>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</si>
  <si>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</si>
  <si>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</si>
  <si>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</si>
  <si>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</si>
  <si>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</si>
  <si>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</si>
  <si>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</si>
  <si>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</si>
  <si>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</si>
  <si>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</si>
  <si>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</si>
  <si>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</si>
  <si>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</si>
  <si>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</si>
  <si>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</si>
  <si>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</si>
  <si>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</si>
  <si>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</si>
  <si>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</si>
  <si>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</si>
  <si>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</si>
  <si>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</si>
  <si>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</si>
  <si>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</si>
  <si>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</si>
  <si>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</si>
  <si>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</si>
  <si>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</si>
  <si>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</si>
  <si>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</si>
  <si>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</si>
  <si>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</si>
  <si>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</si>
  <si>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</si>
  <si>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</si>
  <si>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</si>
  <si>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</si>
  <si>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</si>
  <si>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</si>
  <si>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</si>
  <si>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</si>
  <si>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</si>
  <si>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</si>
  <si>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</si>
  <si>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</si>
  <si>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</si>
  <si>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</si>
  <si>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</si>
  <si>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</si>
  <si>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</si>
  <si>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</si>
  <si>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</si>
  <si>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</si>
  <si>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</si>
  <si>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</si>
  <si>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</si>
  <si>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</si>
  <si>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</si>
  <si>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</si>
  <si>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</si>
  <si>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</si>
  <si>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</si>
  <si>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</si>
  <si>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</si>
  <si>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</si>
  <si>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</si>
  <si>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</si>
  <si>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</si>
  <si>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</si>
  <si>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</si>
  <si>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</si>
  <si>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</si>
  <si>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</si>
  <si>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</si>
  <si>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</si>
  <si>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</si>
  <si>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</si>
  <si>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</si>
  <si>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</si>
  <si>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</si>
  <si>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</si>
  <si>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</si>
  <si>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</si>
  <si>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</si>
  <si>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</si>
  <si>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</si>
  <si>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</si>
  <si>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</si>
  <si>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</si>
  <si>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</si>
  <si>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</si>
  <si>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</si>
  <si>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</si>
  <si>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</si>
  <si>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</si>
  <si>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</si>
  <si>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</si>
  <si>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</si>
  <si>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</si>
  <si>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</si>
  <si>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</si>
  <si>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</si>
  <si>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</si>
  <si>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</si>
  <si>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</si>
  <si>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</si>
  <si>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</si>
  <si>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</si>
  <si>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</si>
  <si>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</si>
  <si>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</si>
  <si>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</si>
  <si>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</si>
  <si>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</si>
  <si>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</si>
  <si>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</si>
  <si>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</si>
  <si>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</si>
  <si>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</si>
  <si>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</si>
  <si>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</si>
  <si>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</si>
  <si>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</si>
  <si>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</si>
  <si>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</si>
  <si>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</si>
  <si>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</si>
  <si>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</si>
  <si>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</si>
  <si>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</si>
  <si>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</si>
  <si>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</si>
  <si>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</si>
  <si>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</si>
  <si>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</si>
  <si>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</si>
  <si>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</si>
  <si>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</si>
  <si>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</si>
  <si>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</si>
  <si>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</si>
  <si>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</si>
  <si>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</si>
  <si>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</si>
  <si>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</si>
  <si>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</si>
  <si>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</si>
  <si>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</si>
  <si>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</si>
  <si>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</si>
  <si>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</si>
  <si>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</si>
  <si>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</si>
  <si>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</si>
  <si>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</si>
  <si>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</si>
  <si>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</si>
  <si>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</si>
  <si>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</si>
  <si>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</si>
  <si>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</si>
  <si>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</si>
  <si>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</si>
  <si>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</si>
  <si>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</si>
  <si>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</si>
  <si>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</si>
  <si>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</si>
  <si>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</si>
  <si>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</si>
  <si>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</si>
  <si>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</si>
  <si>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</si>
  <si>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</si>
  <si>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</si>
  <si>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</si>
  <si>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</si>
  <si>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</si>
  <si>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</si>
  <si>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</si>
  <si>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</si>
  <si>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</si>
  <si>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</si>
  <si>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</si>
  <si>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</si>
  <si>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</si>
  <si>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</si>
  <si>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</si>
  <si>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</si>
  <si>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</si>
  <si>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</si>
  <si>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</si>
  <si>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</si>
  <si>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</si>
  <si>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</si>
  <si>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</si>
  <si>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</si>
  <si>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</si>
  <si>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</si>
  <si>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</si>
  <si>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</si>
  <si>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</si>
  <si>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</si>
  <si>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</si>
  <si>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</si>
  <si>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</si>
  <si>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</si>
  <si>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</si>
  <si>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</si>
  <si>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</si>
  <si>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</si>
  <si>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</si>
  <si>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</si>
  <si>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</si>
  <si>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</si>
  <si>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</si>
  <si>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</si>
  <si>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</si>
  <si>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</si>
  <si>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</si>
  <si>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</si>
  <si>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</si>
  <si>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</si>
  <si>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</si>
  <si>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</si>
  <si>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</si>
  <si>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</si>
  <si>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</si>
  <si>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</si>
  <si>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</si>
  <si>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</si>
  <si>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</si>
  <si>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</si>
  <si>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</si>
  <si>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</si>
  <si>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</si>
  <si>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</si>
  <si>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</si>
  <si>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</si>
  <si>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</si>
  <si>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</si>
  <si>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</si>
  <si>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</si>
  <si>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</si>
  <si>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</si>
  <si>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</si>
  <si>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</si>
  <si>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</si>
  <si>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</si>
  <si>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</si>
  <si>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</si>
  <si>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</si>
  <si>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</si>
  <si>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</si>
  <si>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</si>
  <si>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</si>
  <si>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</si>
  <si>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</si>
  <si>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</si>
  <si>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</si>
  <si>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</si>
  <si>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</si>
  <si>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</si>
  <si>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</si>
  <si>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</si>
  <si>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</si>
  <si>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</si>
  <si>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</si>
  <si>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</si>
  <si>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</si>
  <si>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</si>
  <si>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</si>
  <si>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</si>
  <si>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</si>
  <si>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</si>
  <si>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</si>
  <si>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</si>
  <si>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</si>
  <si>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</si>
  <si>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</si>
  <si>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</si>
  <si>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</si>
  <si>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</si>
  <si>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</si>
  <si>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</si>
  <si>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</si>
  <si>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</si>
  <si>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</si>
  <si>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</si>
  <si>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</si>
  <si>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</si>
  <si>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</si>
  <si>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</si>
  <si>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</si>
  <si>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</si>
  <si>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</si>
  <si>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</si>
  <si>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</si>
  <si>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</si>
  <si>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</si>
  <si>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</si>
  <si>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</si>
  <si>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</si>
  <si>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</si>
  <si>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</si>
  <si>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</si>
  <si>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</si>
  <si>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</si>
  <si>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</si>
  <si>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</si>
  <si>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</si>
  <si>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</si>
  <si>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</si>
  <si>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</si>
  <si>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</si>
  <si>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</si>
  <si>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</si>
  <si>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</si>
  <si>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</si>
  <si>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</si>
  <si>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</si>
  <si>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</si>
  <si>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</si>
  <si>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</si>
  <si>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</si>
  <si>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</si>
  <si>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</si>
  <si>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</si>
  <si>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</si>
  <si>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</si>
  <si>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</si>
  <si>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</si>
  <si>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</si>
  <si>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</si>
  <si>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</si>
  <si>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</si>
  <si>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</si>
  <si>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</si>
  <si>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</si>
  <si>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</si>
  <si>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</si>
  <si>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</si>
  <si>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</si>
  <si>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</si>
  <si>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</si>
  <si>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</si>
  <si>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</si>
  <si>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</si>
  <si>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</si>
  <si>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</si>
  <si>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</si>
  <si>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</si>
  <si>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</si>
  <si>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</si>
  <si>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</si>
  <si>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</si>
  <si>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</si>
  <si>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</si>
  <si>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</si>
  <si>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</si>
  <si>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</si>
  <si>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</si>
  <si>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</si>
  <si>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</si>
  <si>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</si>
  <si>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</si>
  <si>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</si>
  <si>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</si>
  <si>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</si>
  <si>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</si>
  <si>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</si>
  <si>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</si>
  <si>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</si>
  <si>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</si>
  <si>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</si>
  <si>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</si>
  <si>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</si>
  <si>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</si>
  <si>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</si>
  <si>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</si>
  <si>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</si>
  <si>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</si>
  <si>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</si>
  <si>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</si>
  <si>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</si>
  <si>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</si>
  <si>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</si>
  <si>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</si>
  <si>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</si>
  <si>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</si>
  <si>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</si>
  <si>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</si>
  <si>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</si>
  <si>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</si>
  <si>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</si>
  <si>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</si>
  <si>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</si>
  <si>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</si>
  <si>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</si>
  <si>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</si>
  <si>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</si>
  <si>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</si>
  <si>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</si>
  <si>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</si>
  <si>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</si>
  <si>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</si>
  <si>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</si>
  <si>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</si>
  <si>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</si>
  <si>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</si>
  <si>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</si>
  <si>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</si>
  <si>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</si>
  <si>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</si>
  <si>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</si>
  <si>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</si>
  <si>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</si>
  <si>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</si>
  <si>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</si>
  <si>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</si>
  <si>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</si>
  <si>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</si>
  <si>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</si>
  <si>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</si>
  <si>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</si>
  <si>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</si>
  <si>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</si>
  <si>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</si>
  <si>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</si>
  <si>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</si>
  <si>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</si>
  <si>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</si>
  <si>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</si>
  <si>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</si>
  <si>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</si>
  <si>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</si>
  <si>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</si>
  <si>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</si>
  <si>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</si>
  <si>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</si>
  <si>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</si>
  <si>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</si>
  <si>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</si>
  <si>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</si>
  <si>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</si>
  <si>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</si>
  <si>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</si>
  <si>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</si>
  <si>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</si>
  <si>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</si>
  <si>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</si>
  <si>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</si>
  <si>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</si>
  <si>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</si>
  <si>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</si>
  <si>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</si>
  <si>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</si>
  <si>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</si>
  <si>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</si>
  <si>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</si>
  <si>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</si>
  <si>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</si>
  <si>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</si>
  <si>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</si>
  <si>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</si>
  <si>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</si>
  <si>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</si>
  <si>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</si>
  <si>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</si>
  <si>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</si>
  <si>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</si>
  <si>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</si>
  <si>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</si>
  <si>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</si>
  <si>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</si>
  <si>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</si>
  <si>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</si>
  <si>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</si>
  <si>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</si>
  <si>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</si>
  <si>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</si>
  <si>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</si>
  <si>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</si>
  <si>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</si>
  <si>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</si>
  <si>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</si>
  <si>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</si>
  <si>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</si>
  <si>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</si>
  <si>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</si>
  <si>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</si>
  <si>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</si>
  <si>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</si>
  <si>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</si>
  <si>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</si>
  <si>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</si>
  <si>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</si>
  <si>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</si>
  <si>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</si>
  <si>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</si>
  <si>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</si>
  <si>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</si>
  <si>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</si>
  <si>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</si>
  <si>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</si>
  <si>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</si>
  <si>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</si>
  <si>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</si>
  <si>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</si>
  <si>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</si>
  <si>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</si>
  <si>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</si>
  <si>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</si>
  <si>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</si>
  <si>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</si>
  <si>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</si>
  <si>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</si>
  <si>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</si>
  <si>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</si>
  <si>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</si>
  <si>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</si>
  <si>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</si>
  <si>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</si>
  <si>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</si>
  <si>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</si>
  <si>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</si>
  <si>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</si>
  <si>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</si>
  <si>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</si>
  <si>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</si>
  <si>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</si>
  <si>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</si>
  <si>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</si>
  <si>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</si>
  <si>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</si>
  <si>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</si>
  <si>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</si>
  <si>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</si>
  <si>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</si>
  <si>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</si>
  <si>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</si>
  <si>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</si>
  <si>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</si>
  <si>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</si>
  <si>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</si>
  <si>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</si>
  <si>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</si>
  <si>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</si>
  <si>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</si>
  <si>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</si>
  <si>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</si>
  <si>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</si>
  <si>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</si>
  <si>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</si>
  <si>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</si>
  <si>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</si>
  <si>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</si>
  <si>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</si>
  <si>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</si>
  <si>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</si>
  <si>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</si>
  <si>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</si>
  <si>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</si>
  <si>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</si>
  <si>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</si>
  <si>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</si>
  <si>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</si>
  <si>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</si>
  <si>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</si>
  <si>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</si>
  <si>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</si>
  <si>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</si>
  <si>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</si>
  <si>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</si>
  <si>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</si>
  <si>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</si>
  <si>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</si>
  <si>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</si>
  <si>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</si>
  <si>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</si>
  <si>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</si>
  <si>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</si>
  <si>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</si>
  <si>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</si>
  <si>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</si>
  <si>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</si>
  <si>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</si>
  <si>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</si>
  <si>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</si>
  <si>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</si>
  <si>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</si>
  <si>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</si>
  <si>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</si>
  <si>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</si>
  <si>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</si>
  <si>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</si>
  <si>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</si>
  <si>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</si>
  <si>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</si>
  <si>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</si>
  <si>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</si>
  <si>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</si>
  <si>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</si>
  <si>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</si>
  <si>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</si>
  <si>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</si>
  <si>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</si>
  <si>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</si>
  <si>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</si>
  <si>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</si>
  <si>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</si>
  <si>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</si>
  <si>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</si>
  <si>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</si>
  <si>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</si>
  <si>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</si>
  <si>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</si>
  <si>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</si>
  <si>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</si>
  <si>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</si>
  <si>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</si>
  <si>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</si>
  <si>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</si>
  <si>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</si>
  <si>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</si>
  <si>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</si>
  <si>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</si>
  <si>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</si>
  <si>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</si>
  <si>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</si>
  <si>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</si>
  <si>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</si>
  <si>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</si>
  <si>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</si>
  <si>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</si>
  <si>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</si>
  <si>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</si>
  <si>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</si>
  <si>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</si>
  <si>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</si>
  <si>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</si>
  <si>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</si>
  <si>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</si>
  <si>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</si>
  <si>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</si>
  <si>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</si>
  <si>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</si>
  <si>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</si>
  <si>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</si>
  <si>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</si>
  <si>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</si>
  <si>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</si>
  <si>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</si>
  <si>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</si>
  <si>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</si>
  <si>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</si>
  <si>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</si>
  <si>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</si>
  <si>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</si>
  <si>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</si>
  <si>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</si>
  <si>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</si>
  <si>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</si>
  <si>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</si>
  <si>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</si>
  <si>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</si>
  <si>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</si>
  <si>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</si>
  <si>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</si>
  <si>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</si>
  <si>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</si>
  <si>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</si>
  <si>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</si>
  <si>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</si>
  <si>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</si>
  <si>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</si>
  <si>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</si>
  <si>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</si>
  <si>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</si>
  <si>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</si>
  <si>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</si>
  <si>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</si>
  <si>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</si>
  <si>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</si>
  <si>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</si>
  <si>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</si>
  <si>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</si>
  <si>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</si>
  <si>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</si>
  <si>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</si>
  <si>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</si>
  <si>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</si>
  <si>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</si>
  <si>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</si>
  <si>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</si>
  <si>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</si>
  <si>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</si>
  <si>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</si>
  <si>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</si>
  <si>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</si>
  <si>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</si>
  <si>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</si>
  <si>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</si>
  <si>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</si>
  <si>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</si>
  <si>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</si>
  <si>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</si>
  <si>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</si>
  <si>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</si>
  <si>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</si>
  <si>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</si>
  <si>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</si>
  <si>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</si>
  <si>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</si>
  <si>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</si>
  <si>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</si>
  <si>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</si>
  <si>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</si>
  <si>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</si>
  <si>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</si>
  <si>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</si>
  <si>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</si>
  <si>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</si>
  <si>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</si>
  <si>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</si>
  <si>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</si>
  <si>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</si>
  <si>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</si>
  <si>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</si>
  <si>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</si>
  <si>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</si>
  <si>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</si>
  <si>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</si>
  <si>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</si>
  <si>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</si>
  <si>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</si>
  <si>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</si>
  <si>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</si>
  <si>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</si>
  <si>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</si>
  <si>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</si>
  <si>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</si>
  <si>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</si>
  <si>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</si>
  <si>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</si>
  <si>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</si>
  <si>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</si>
  <si>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</si>
  <si>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</si>
  <si>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</si>
  <si>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</si>
  <si>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</si>
  <si>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</si>
  <si>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</si>
  <si>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</si>
  <si>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</si>
  <si>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</si>
  <si>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</si>
  <si>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</si>
  <si>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</si>
  <si>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</si>
  <si>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</si>
  <si>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</si>
  <si>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</si>
  <si>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</si>
  <si>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</si>
  <si>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</si>
  <si>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</si>
  <si>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</si>
  <si>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</si>
  <si>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</si>
  <si>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</si>
  <si>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</si>
  <si>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</si>
  <si>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</si>
  <si>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</si>
  <si>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</si>
  <si>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</si>
  <si>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</si>
  <si>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</si>
  <si>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</si>
  <si>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</si>
  <si>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</si>
  <si>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</si>
  <si>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</si>
  <si>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</si>
  <si>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</si>
  <si>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</si>
  <si>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</si>
  <si>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</si>
  <si>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</si>
  <si>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</si>
  <si>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</si>
  <si>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</si>
  <si>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</si>
  <si>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</si>
  <si>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</si>
  <si>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</si>
  <si>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</si>
  <si>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</si>
  <si>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</si>
  <si>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</si>
  <si>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</si>
  <si>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</si>
  <si>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</si>
  <si>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</si>
  <si>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</si>
  <si>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</si>
  <si>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</si>
  <si>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</si>
  <si>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</si>
  <si>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</si>
  <si>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</si>
  <si>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</si>
  <si>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</si>
  <si>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</si>
  <si>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</si>
  <si>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</si>
  <si>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</si>
  <si>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</si>
  <si>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</si>
  <si>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</si>
  <si>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</si>
  <si>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</si>
  <si>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</si>
  <si>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</si>
  <si>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</si>
  <si>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</si>
  <si>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</si>
  <si>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</si>
  <si>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</si>
  <si>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</si>
  <si>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</si>
  <si>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</si>
  <si>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</si>
  <si>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</si>
  <si>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</si>
  <si>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</si>
  <si>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</si>
  <si>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</si>
  <si>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</si>
  <si>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</si>
  <si>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</si>
  <si>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</si>
  <si>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</si>
  <si>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</si>
  <si>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</si>
  <si>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</si>
  <si>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</si>
  <si>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</si>
  <si>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</si>
  <si>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</si>
  <si>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</si>
  <si>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</si>
  <si>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</si>
  <si>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</si>
  <si>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</si>
  <si>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</si>
  <si>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</si>
  <si>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</si>
  <si>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</si>
  <si>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</si>
  <si>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</si>
  <si>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</si>
  <si>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</si>
  <si>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</si>
  <si>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</si>
  <si>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</si>
  <si>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</si>
  <si>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</si>
  <si>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</si>
  <si>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</si>
  <si>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</si>
  <si>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</si>
  <si>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</si>
  <si>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</si>
  <si>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</si>
  <si>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</si>
  <si>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</si>
  <si>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</si>
  <si>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</si>
  <si>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</si>
  <si>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</si>
  <si>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</si>
  <si>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</si>
  <si>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</si>
  <si>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</si>
  <si>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</si>
  <si>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</si>
  <si>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</si>
  <si>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</si>
  <si>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</si>
  <si>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</si>
  <si>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</si>
  <si>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</si>
  <si>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</si>
  <si>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</si>
  <si>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</si>
  <si>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</si>
  <si>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</si>
  <si>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</si>
  <si>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</si>
  <si>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</si>
  <si>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</si>
  <si>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</si>
  <si>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</si>
  <si>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</si>
  <si>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</si>
  <si>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</si>
  <si>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</si>
  <si>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</si>
  <si>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</si>
  <si>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</si>
  <si>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</si>
  <si>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</si>
  <si>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</si>
  <si>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</si>
  <si>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</si>
  <si>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</si>
  <si>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</si>
  <si>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</si>
  <si>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</si>
  <si>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</si>
  <si>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</si>
  <si>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</si>
  <si>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</si>
  <si>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</si>
  <si>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</si>
  <si>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</si>
  <si>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</si>
  <si>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</si>
  <si>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</si>
  <si>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</si>
  <si>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</si>
  <si>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</si>
  <si>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</si>
  <si>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</si>
  <si>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</si>
  <si>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</si>
  <si>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</si>
  <si>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</si>
  <si>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</si>
  <si>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</si>
  <si>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</si>
  <si>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</si>
  <si>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</si>
  <si>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</si>
  <si>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</si>
  <si>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</si>
  <si>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</si>
  <si>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</si>
  <si>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</si>
  <si>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</si>
  <si>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</si>
  <si>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</si>
  <si>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</si>
  <si>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</si>
  <si>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</si>
  <si>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</si>
  <si>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</si>
  <si>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</si>
  <si>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</si>
  <si>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</si>
  <si>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</si>
  <si>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</si>
  <si>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</si>
  <si>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</si>
  <si>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</si>
  <si>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</si>
  <si>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</si>
  <si>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</si>
  <si>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</si>
  <si>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</si>
  <si>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</si>
  <si>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</si>
  <si>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</si>
  <si>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</si>
  <si>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</si>
  <si>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</si>
  <si>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</si>
  <si>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</si>
  <si>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</si>
  <si>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</si>
  <si>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</si>
  <si>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</si>
  <si>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</si>
  <si>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</si>
  <si>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</si>
  <si>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</si>
  <si>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</si>
  <si>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</si>
  <si>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</si>
  <si>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</si>
  <si>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</si>
  <si>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</si>
  <si>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</si>
  <si>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</si>
  <si>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</si>
  <si>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</si>
  <si>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</si>
  <si>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</si>
  <si>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</si>
  <si>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</si>
  <si>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</si>
  <si>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</si>
  <si>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</si>
  <si>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</si>
  <si>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</si>
  <si>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</si>
  <si>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</si>
  <si>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</si>
  <si>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</si>
  <si>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</si>
  <si>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</si>
  <si>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</si>
  <si>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</si>
  <si>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</si>
  <si>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</si>
  <si>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</si>
  <si>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</si>
  <si>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</si>
  <si>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</si>
  <si>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</si>
  <si>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</si>
  <si>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</si>
  <si>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</si>
  <si>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</si>
  <si>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</si>
  <si>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</si>
  <si>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</si>
  <si>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</si>
  <si>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</si>
  <si>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</si>
  <si>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</si>
  <si>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</si>
  <si>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</si>
  <si>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</si>
  <si>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</si>
  <si>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</si>
  <si>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</si>
  <si>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</si>
  <si>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</si>
  <si>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</si>
  <si>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</si>
  <si>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</si>
  <si>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</si>
  <si>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</si>
  <si>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</si>
  <si>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</si>
  <si>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</si>
  <si>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</si>
  <si>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</si>
  <si>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</si>
  <si>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</si>
  <si>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</si>
  <si>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</si>
  <si>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</si>
  <si>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</si>
  <si>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</si>
  <si>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</si>
  <si>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</si>
  <si>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</si>
  <si>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</si>
  <si>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</si>
  <si>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</si>
  <si>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</si>
  <si>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</si>
  <si>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</si>
  <si>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</si>
  <si>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</si>
  <si>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</si>
  <si>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</si>
  <si>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</si>
  <si>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</si>
  <si>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</si>
  <si>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</si>
  <si>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</si>
  <si>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</si>
  <si>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</si>
  <si>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</si>
  <si>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</si>
  <si>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</si>
  <si>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</si>
  <si>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</si>
  <si>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</si>
  <si>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</si>
  <si>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</si>
  <si>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</si>
  <si>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</si>
  <si>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</si>
  <si>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</si>
  <si>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</si>
  <si>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</si>
  <si>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</si>
  <si>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</si>
  <si>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</si>
  <si>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</si>
  <si>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</si>
  <si>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</si>
  <si>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</si>
  <si>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</si>
  <si>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</si>
  <si>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</si>
  <si>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</si>
  <si>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</si>
  <si>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</si>
  <si>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</si>
  <si>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</si>
  <si>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</si>
  <si>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</si>
  <si>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</si>
  <si>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</si>
  <si>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</si>
  <si>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</si>
  <si>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</si>
  <si>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</si>
  <si>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</si>
  <si>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</si>
  <si>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</si>
  <si>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</si>
  <si>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</si>
  <si>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</si>
  <si>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</si>
  <si>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</si>
  <si>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</si>
  <si>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</si>
  <si>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</si>
  <si>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</si>
  <si>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</si>
  <si>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</si>
  <si>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</si>
  <si>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</si>
  <si>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</si>
  <si>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</si>
  <si>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</si>
  <si>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</si>
  <si>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</si>
  <si>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</si>
  <si>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</si>
  <si>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</si>
  <si>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</si>
  <si>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</si>
  <si>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</si>
  <si>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</si>
  <si>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</si>
  <si>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</si>
  <si>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</si>
  <si>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</si>
  <si>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</si>
  <si>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</si>
  <si>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</si>
  <si>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</si>
  <si>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</si>
  <si>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</si>
  <si>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</si>
  <si>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</si>
  <si>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</si>
  <si>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</si>
  <si>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</si>
  <si>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</si>
  <si>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</si>
  <si>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</si>
  <si>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</si>
  <si>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</si>
  <si>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</si>
  <si>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</si>
  <si>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</si>
  <si>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</si>
  <si>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</si>
  <si>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</si>
  <si>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</si>
  <si>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</si>
  <si>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</si>
  <si>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</si>
  <si>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</si>
  <si>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</si>
  <si>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</si>
  <si>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</si>
  <si>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</si>
  <si>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</si>
  <si>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</si>
  <si>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</si>
  <si>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</si>
  <si>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</si>
  <si>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</si>
  <si>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</si>
  <si>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</si>
  <si>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</si>
  <si>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</si>
  <si>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</si>
  <si>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</si>
  <si>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</si>
  <si>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</si>
  <si>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</si>
  <si>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</si>
  <si>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</si>
  <si>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</si>
  <si>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</si>
  <si>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</si>
  <si>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</si>
  <si>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</si>
  <si>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</si>
  <si>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</si>
  <si>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</si>
  <si>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</si>
  <si>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</si>
  <si>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</si>
  <si>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</si>
  <si>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</si>
  <si>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</si>
  <si>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</si>
  <si>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</si>
  <si>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</si>
  <si>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</si>
  <si>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</si>
  <si>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</si>
  <si>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</si>
  <si>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</si>
  <si>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</si>
  <si>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</si>
  <si>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</si>
  <si>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</si>
  <si>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</si>
  <si>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</si>
  <si>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</si>
  <si>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</si>
  <si>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</si>
  <si>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</si>
  <si>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</si>
  <si>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</si>
  <si>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</si>
  <si>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</si>
  <si>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</si>
  <si>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</si>
  <si>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</si>
  <si>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</si>
  <si>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</si>
  <si>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</si>
  <si>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</si>
  <si>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</si>
  <si>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</si>
  <si>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</si>
  <si>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</si>
  <si>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</si>
  <si>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</si>
  <si>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</si>
  <si>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</si>
  <si>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</si>
  <si>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</si>
  <si>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</si>
  <si>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</si>
  <si>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</si>
  <si>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</si>
  <si>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</si>
  <si>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</si>
  <si>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</si>
  <si>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</si>
  <si>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</si>
  <si>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</si>
  <si>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</si>
  <si>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</si>
  <si>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</si>
  <si>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</si>
  <si>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</si>
  <si>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</si>
  <si>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</si>
  <si>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</si>
  <si>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</si>
  <si>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</si>
  <si>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</si>
  <si>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</si>
  <si>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</si>
  <si>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</si>
  <si>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</si>
  <si>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</si>
  <si>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</si>
  <si>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</si>
  <si>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</si>
  <si>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</si>
  <si>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</si>
  <si>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</si>
  <si>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</si>
  <si>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</si>
  <si>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</si>
  <si>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</si>
  <si>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</si>
  <si>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</si>
  <si>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</si>
  <si>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</si>
  <si>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</si>
  <si>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</si>
  <si>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</si>
  <si>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</si>
  <si>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</si>
  <si>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</si>
  <si>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</si>
  <si>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</si>
  <si>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</si>
  <si>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</si>
  <si>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</si>
  <si>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</si>
  <si>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</si>
  <si>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</si>
  <si>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</si>
  <si>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</si>
  <si>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</si>
  <si>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</si>
  <si>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</si>
  <si>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</si>
  <si>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</si>
  <si>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</si>
  <si>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</si>
  <si>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</si>
  <si>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</si>
  <si>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</si>
  <si>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</si>
  <si>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</si>
  <si>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</si>
  <si>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</si>
  <si>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</si>
  <si>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</si>
  <si>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</si>
  <si>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</si>
  <si>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</si>
  <si>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</si>
  <si>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</si>
  <si>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</si>
  <si>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</si>
  <si>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</si>
  <si>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</si>
  <si>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</si>
  <si>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</si>
  <si>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</si>
  <si>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</si>
  <si>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</si>
  <si>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</si>
  <si>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</si>
  <si>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</si>
  <si>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</si>
  <si>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</si>
  <si>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</si>
  <si>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</si>
  <si>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</si>
  <si>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</si>
  <si>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</si>
  <si>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</si>
  <si>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</si>
  <si>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</si>
  <si>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</si>
  <si>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</si>
  <si>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</si>
  <si>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</si>
  <si>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</si>
  <si>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</si>
  <si>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</si>
  <si>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</si>
  <si>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</si>
  <si>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</si>
  <si>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</si>
  <si>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</si>
  <si>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</si>
  <si>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</si>
  <si>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</si>
  <si>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</si>
  <si>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</si>
  <si>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</si>
  <si>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</si>
  <si>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</si>
  <si>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</si>
  <si>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</si>
  <si>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</si>
  <si>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</si>
  <si>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</si>
  <si>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</si>
  <si>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</si>
  <si>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</si>
  <si>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</si>
  <si>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</si>
  <si>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</si>
  <si>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</si>
  <si>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</si>
  <si>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</si>
  <si>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</si>
  <si>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</si>
  <si>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</si>
  <si>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</si>
  <si>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</si>
  <si>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</si>
  <si>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</si>
  <si>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</si>
  <si>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</si>
  <si>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</si>
  <si>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</si>
  <si>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</si>
  <si>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</si>
  <si>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</si>
  <si>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</si>
  <si>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</si>
  <si>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</si>
  <si>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</si>
  <si>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</si>
  <si>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</si>
  <si>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</si>
  <si>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</si>
  <si>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</si>
  <si>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</si>
  <si>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</si>
  <si>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</si>
  <si>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</si>
  <si>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</si>
  <si>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</si>
  <si>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</si>
  <si>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</si>
  <si>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</si>
  <si>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</si>
  <si>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</si>
  <si>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</si>
  <si>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</si>
  <si>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</si>
  <si>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</si>
  <si>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</si>
  <si>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</si>
  <si>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</si>
  <si>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</si>
  <si>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</si>
  <si>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</si>
  <si>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</si>
  <si>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</si>
  <si>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</si>
  <si>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</si>
  <si>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</si>
  <si>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</si>
  <si>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</si>
  <si>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</si>
  <si>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</si>
  <si>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</si>
  <si>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</si>
  <si>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</si>
  <si>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</si>
  <si>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</si>
  <si>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</si>
  <si>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</si>
  <si>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</si>
  <si>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</si>
  <si>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</si>
  <si>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</si>
  <si>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</si>
  <si>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</si>
  <si>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</si>
  <si>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</si>
  <si>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</si>
  <si>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</si>
  <si>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</si>
  <si>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</si>
  <si>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</si>
  <si>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</si>
  <si>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</si>
  <si>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</si>
  <si>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</si>
  <si>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</si>
  <si>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</si>
  <si>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</si>
  <si>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</si>
  <si>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</si>
  <si>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</si>
  <si>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</si>
  <si>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</si>
  <si>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</si>
  <si>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</si>
  <si>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</si>
  <si>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</si>
  <si>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</si>
  <si>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</si>
  <si>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</si>
  <si>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</si>
  <si>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</si>
  <si>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</si>
  <si>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</si>
  <si>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</si>
  <si>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</si>
  <si>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</si>
  <si>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</si>
  <si>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</si>
  <si>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</si>
  <si>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</si>
  <si>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</si>
  <si>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</si>
  <si>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</si>
  <si>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</si>
  <si>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</si>
  <si>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</si>
  <si>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</si>
  <si>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</si>
  <si>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</si>
  <si>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</si>
  <si>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</si>
  <si>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</si>
  <si>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</si>
  <si>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</si>
  <si>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</si>
  <si>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</si>
  <si>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</si>
  <si>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</si>
  <si>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</si>
  <si>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</si>
  <si>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</si>
  <si>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</si>
  <si>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</si>
  <si>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</si>
  <si>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</si>
  <si>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</si>
  <si>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</si>
  <si>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</si>
  <si>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</si>
  <si>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</si>
  <si>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</si>
  <si>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</si>
  <si>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</si>
  <si>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</si>
  <si>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</si>
  <si>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</si>
  <si>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</si>
  <si>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</si>
  <si>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</si>
  <si>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</si>
  <si>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</si>
  <si>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</si>
  <si>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</si>
  <si>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</si>
  <si>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</si>
  <si>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</si>
  <si>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</si>
  <si>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</si>
  <si>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</si>
  <si>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</si>
  <si>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</si>
  <si>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</si>
  <si>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</si>
  <si>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</si>
  <si>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</si>
  <si>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</si>
  <si>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</si>
  <si>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</si>
  <si>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</si>
  <si>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</si>
  <si>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</si>
  <si>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</si>
  <si>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</si>
  <si>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</si>
  <si>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</si>
  <si>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</si>
  <si>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</si>
  <si>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</si>
  <si>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</si>
  <si>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</si>
  <si>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</si>
  <si>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</si>
  <si>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</si>
  <si>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</si>
  <si>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</si>
  <si>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</si>
  <si>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</si>
  <si>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</si>
  <si>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</si>
  <si>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</si>
  <si>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</si>
  <si>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</si>
  <si>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</si>
  <si>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</si>
  <si>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</si>
  <si>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</si>
  <si>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</si>
  <si>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</si>
  <si>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</si>
  <si>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</si>
  <si>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</si>
  <si>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</si>
  <si>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</si>
  <si>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</si>
  <si>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</si>
  <si>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</si>
  <si>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</si>
  <si>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</si>
  <si>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</si>
  <si>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</si>
  <si>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</si>
  <si>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</si>
  <si>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</si>
  <si>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</si>
  <si>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</si>
  <si>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</si>
  <si>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</si>
  <si>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</si>
  <si>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</si>
  <si>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</si>
  <si>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</si>
  <si>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</si>
  <si>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</si>
  <si>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</si>
  <si>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</si>
  <si>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</si>
  <si>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</si>
  <si>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</si>
  <si>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</si>
  <si>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</si>
  <si>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</si>
  <si>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</si>
  <si>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</si>
  <si>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</si>
  <si>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</si>
  <si>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</si>
  <si>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</si>
  <si>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</si>
  <si>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</si>
  <si>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</si>
  <si>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</si>
  <si>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</si>
  <si>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</si>
  <si>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</si>
  <si>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</si>
  <si>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</si>
  <si>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</si>
  <si>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</si>
  <si>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</si>
  <si>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</si>
  <si>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</si>
  <si>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</si>
  <si>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</si>
  <si>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</si>
  <si>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</si>
  <si>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</si>
  <si>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</si>
  <si>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</si>
  <si>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</si>
  <si>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</si>
  <si>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</si>
  <si>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</si>
  <si>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</si>
  <si>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</si>
  <si>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</si>
  <si>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</si>
  <si>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</si>
  <si>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</si>
  <si>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</si>
  <si>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</si>
  <si>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</si>
  <si>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</si>
  <si>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</si>
  <si>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</si>
  <si>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</si>
  <si>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</si>
  <si>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</si>
  <si>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</si>
  <si>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</si>
  <si>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</si>
  <si>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</si>
  <si>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</si>
  <si>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</si>
  <si>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</si>
  <si>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</si>
  <si>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</si>
  <si>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</si>
  <si>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</si>
  <si>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</si>
  <si>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</si>
  <si>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</si>
  <si>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</si>
  <si>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</si>
  <si>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</si>
  <si>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</si>
  <si>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</si>
  <si>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</si>
  <si>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</si>
  <si>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</si>
  <si>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</si>
  <si>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</si>
  <si>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</si>
  <si>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</si>
  <si>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</si>
  <si>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</si>
  <si>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</si>
  <si>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</si>
  <si>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</si>
  <si>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</si>
  <si>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</si>
  <si>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</si>
  <si>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</si>
  <si>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</si>
  <si>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</si>
  <si>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</si>
  <si>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</si>
  <si>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</si>
  <si>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</si>
  <si>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</si>
  <si>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</si>
  <si>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</si>
  <si>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</si>
  <si>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</si>
  <si>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</si>
  <si>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</si>
  <si>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</si>
  <si>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</si>
  <si>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</si>
  <si>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</si>
  <si>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</si>
  <si>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</si>
  <si>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</si>
  <si>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</si>
  <si>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</si>
  <si>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</si>
  <si>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</si>
  <si>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</si>
  <si>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</si>
  <si>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</si>
  <si>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</si>
  <si>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</si>
  <si>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</si>
  <si>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</si>
  <si>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</si>
  <si>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</si>
  <si>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</si>
  <si>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</si>
  <si>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</si>
  <si>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</si>
  <si>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</si>
  <si>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</si>
  <si>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</si>
  <si>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</si>
  <si>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</si>
  <si>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</si>
  <si>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</si>
  <si>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</si>
  <si>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</si>
  <si>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</si>
  <si>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</si>
  <si>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</si>
  <si>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</si>
  <si>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</si>
  <si>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</si>
  <si>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</si>
  <si>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</si>
  <si>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</si>
  <si>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</si>
  <si>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</si>
  <si>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</si>
  <si>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</si>
  <si>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</si>
  <si>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</si>
  <si>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</si>
  <si>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</si>
  <si>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</si>
  <si>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</si>
  <si>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</si>
  <si>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</si>
  <si>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</si>
  <si>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</si>
  <si>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</si>
  <si>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</si>
  <si>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</si>
  <si>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</si>
  <si>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</si>
  <si>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</si>
  <si>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</si>
  <si>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</si>
  <si>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</si>
  <si>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</si>
  <si>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</si>
  <si>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</si>
  <si>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</si>
  <si>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</si>
  <si>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</si>
  <si>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</si>
  <si>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</si>
  <si>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</si>
  <si>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</si>
  <si>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</si>
  <si>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</si>
  <si>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</si>
  <si>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</si>
  <si>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</si>
  <si>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</si>
  <si>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</si>
  <si>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</si>
  <si>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</si>
  <si>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</si>
  <si>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</si>
  <si>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</si>
  <si>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</si>
  <si>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</si>
  <si>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</si>
  <si>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</si>
  <si>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</si>
  <si>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</si>
  <si>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</si>
  <si>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</si>
  <si>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</si>
  <si>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</si>
  <si>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</si>
  <si>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</si>
  <si>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</si>
  <si>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</si>
  <si>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</si>
  <si>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</si>
  <si>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</si>
  <si>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</si>
  <si>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</si>
  <si>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</si>
  <si>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</si>
  <si>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</si>
  <si>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</si>
  <si>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</si>
  <si>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</si>
  <si>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</si>
  <si>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</si>
  <si>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</si>
  <si>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</si>
  <si>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</si>
  <si>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</si>
  <si>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</si>
  <si>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</si>
  <si>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</si>
  <si>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</si>
  <si>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</si>
  <si>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</si>
  <si>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</si>
  <si>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</si>
  <si>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</si>
  <si>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</si>
  <si>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</si>
  <si>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</si>
  <si>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</si>
  <si>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</si>
  <si>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</si>
  <si>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</si>
  <si>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</si>
  <si>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</si>
  <si>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</si>
  <si>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</si>
  <si>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</si>
  <si>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</si>
  <si>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</si>
  <si>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</si>
  <si>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</si>
  <si>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</si>
  <si>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</si>
  <si>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</si>
  <si>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</si>
  <si>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</si>
  <si>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</si>
  <si>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</si>
  <si>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</si>
  <si>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</si>
  <si>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</si>
  <si>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</si>
  <si>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</si>
  <si>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</si>
  <si>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</si>
  <si>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</si>
  <si>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</si>
  <si>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</si>
  <si>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</si>
  <si>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</si>
  <si>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</si>
  <si>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</si>
  <si>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</si>
  <si>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</si>
  <si>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</si>
  <si>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</si>
  <si>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</si>
  <si>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</si>
  <si>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</si>
  <si>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</si>
  <si>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</si>
  <si>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</si>
  <si>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</si>
  <si>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</si>
  <si>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</si>
  <si>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</si>
  <si>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</si>
  <si>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</si>
  <si>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</si>
  <si>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</si>
  <si>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</si>
  <si>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</si>
  <si>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</si>
  <si>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</si>
  <si>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</si>
  <si>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</si>
  <si>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</si>
  <si>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</si>
  <si>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</si>
  <si>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</si>
  <si>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</si>
  <si>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</si>
  <si>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</si>
  <si>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</si>
  <si>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</si>
  <si>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</si>
  <si>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</si>
  <si>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</si>
  <si>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</si>
  <si>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</si>
  <si>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</si>
  <si>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</si>
  <si>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</si>
  <si>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</si>
  <si>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</si>
  <si>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</si>
  <si>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</si>
  <si>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</si>
  <si>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</si>
  <si>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</si>
  <si>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</si>
  <si>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</si>
  <si>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</si>
  <si>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</si>
  <si>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</si>
  <si>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</si>
  <si>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</si>
  <si>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</si>
  <si>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</si>
  <si>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</si>
  <si>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</si>
  <si>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</si>
  <si>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</si>
  <si>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</si>
  <si>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</si>
  <si>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</si>
  <si>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</si>
  <si>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</si>
  <si>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</si>
  <si>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</si>
  <si>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</si>
  <si>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</si>
  <si>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</si>
  <si>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</si>
  <si>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</si>
  <si>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</si>
  <si>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</si>
  <si>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</si>
  <si>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</si>
  <si>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</si>
  <si>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</si>
  <si>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</si>
  <si>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</si>
  <si>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</si>
  <si>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</si>
  <si>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</si>
  <si>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</si>
  <si>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</si>
  <si>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</si>
  <si>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</si>
  <si>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</si>
  <si>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</si>
  <si>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</si>
  <si>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</si>
  <si>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</si>
  <si>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</si>
  <si>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</si>
  <si>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</si>
  <si>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</si>
  <si>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</si>
  <si>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</si>
  <si>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</si>
  <si>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</si>
  <si>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</si>
  <si>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</si>
  <si>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</si>
  <si>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</si>
  <si>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</si>
  <si>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</si>
  <si>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</si>
  <si>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</si>
  <si>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</si>
  <si>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</si>
  <si>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</si>
  <si>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</si>
  <si>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</si>
  <si>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</si>
  <si>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</si>
  <si>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</si>
  <si>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</si>
  <si>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</si>
  <si>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</si>
  <si>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</si>
  <si>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</si>
  <si>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</si>
  <si>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</si>
  <si>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</si>
  <si>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</si>
  <si>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</si>
  <si>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</si>
  <si>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</si>
  <si>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</si>
  <si>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</si>
  <si>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</si>
  <si>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</si>
  <si>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</si>
  <si>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</si>
  <si>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</si>
  <si>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</si>
  <si>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</si>
  <si>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</si>
  <si>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</si>
  <si>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</si>
  <si>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</si>
  <si>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</si>
  <si>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</si>
  <si>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</si>
  <si>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</si>
  <si>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</si>
  <si>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</si>
  <si>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</si>
  <si>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</si>
  <si>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</si>
  <si>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</si>
  <si>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</si>
  <si>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</si>
  <si>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</si>
  <si>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</si>
  <si>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</si>
  <si>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</si>
  <si>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</si>
  <si>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</si>
  <si>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</si>
  <si>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</si>
  <si>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</si>
  <si>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</si>
  <si>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</si>
  <si>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</si>
  <si>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</si>
  <si>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</si>
  <si>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</si>
  <si>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</si>
  <si>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</si>
  <si>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</si>
  <si>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</si>
  <si>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</si>
  <si>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</si>
  <si>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</si>
  <si>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</si>
  <si>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</si>
  <si>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</si>
  <si>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</si>
  <si>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</si>
  <si>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</si>
  <si>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</si>
  <si>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</si>
  <si>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</si>
  <si>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</si>
  <si>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</si>
  <si>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</si>
  <si>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</si>
  <si>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</si>
  <si>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</si>
  <si>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</si>
  <si>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</si>
  <si>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</si>
  <si>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</si>
  <si>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</si>
  <si>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</si>
  <si>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</si>
  <si>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</si>
  <si>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</si>
  <si>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</si>
  <si>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</si>
  <si>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</si>
  <si>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</si>
  <si>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</si>
  <si>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</si>
  <si>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</si>
  <si>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</si>
  <si>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</si>
  <si>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</si>
  <si>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</si>
  <si>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</si>
  <si>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</si>
  <si>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</si>
  <si>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</si>
  <si>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</si>
  <si>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</si>
  <si>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</si>
  <si>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</si>
  <si>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</si>
  <si>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</si>
  <si>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</si>
  <si>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</si>
  <si>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</si>
  <si>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</si>
  <si>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</si>
  <si>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</si>
  <si>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</si>
  <si>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</si>
  <si>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</si>
  <si>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</si>
  <si>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</si>
  <si>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</si>
  <si>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</si>
  <si>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</si>
  <si>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</si>
  <si>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</si>
  <si>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</si>
  <si>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</si>
  <si>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</si>
  <si>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</si>
  <si>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</si>
  <si>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</si>
  <si>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</si>
  <si>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</si>
  <si>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</si>
  <si>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</si>
  <si>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</si>
  <si>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</si>
  <si>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</si>
  <si>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</si>
  <si>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</si>
  <si>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</si>
  <si>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</si>
  <si>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</si>
  <si>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</si>
  <si>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</si>
  <si>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</si>
  <si>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</si>
  <si>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</si>
  <si>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</si>
  <si>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</si>
  <si>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</si>
  <si>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</si>
  <si>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</si>
  <si>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</si>
  <si>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</si>
  <si>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</si>
  <si>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</si>
  <si>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</si>
  <si>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</si>
  <si>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</si>
  <si>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</si>
  <si>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</si>
  <si>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</si>
  <si>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</si>
  <si>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</si>
  <si>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</si>
  <si>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</si>
  <si>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</si>
  <si>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</si>
  <si>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</si>
  <si>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</si>
  <si>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</si>
  <si>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</si>
  <si>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</si>
  <si>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</si>
  <si>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</si>
  <si>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</si>
  <si>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</si>
  <si>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</si>
  <si>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</si>
  <si>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</si>
  <si>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</si>
  <si>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</si>
  <si>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</si>
  <si>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</si>
  <si>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</si>
  <si>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</si>
  <si>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</si>
  <si>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</si>
  <si>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</si>
  <si>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</si>
  <si>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</si>
  <si>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</si>
  <si>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</si>
  <si>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</si>
  <si>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</si>
  <si>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</si>
  <si>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</si>
  <si>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</si>
  <si>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</si>
  <si>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</si>
  <si>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</si>
  <si>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</si>
  <si>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</si>
  <si>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</si>
  <si>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</si>
  <si>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</si>
  <si>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</si>
  <si>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</si>
  <si>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</si>
  <si>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</si>
  <si>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</si>
  <si>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</si>
  <si>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</si>
  <si>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</si>
  <si>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</si>
  <si>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</si>
  <si>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</si>
  <si>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</si>
  <si>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</si>
  <si>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</si>
  <si>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</si>
  <si>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</si>
  <si>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</si>
  <si>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</si>
  <si>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</si>
  <si>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</si>
  <si>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</si>
  <si>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</si>
  <si>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</si>
  <si>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</si>
  <si>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</si>
  <si>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</si>
  <si>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</si>
  <si>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</si>
  <si>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</si>
  <si>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</si>
  <si>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</si>
  <si>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</si>
  <si>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</si>
  <si>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</si>
  <si>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</si>
  <si>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</si>
  <si>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</si>
  <si>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</si>
  <si>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</si>
  <si>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</si>
  <si>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</si>
  <si>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</si>
  <si>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</si>
  <si>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</si>
  <si>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</si>
  <si>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</si>
  <si>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</si>
  <si>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</si>
  <si>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</si>
  <si>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</si>
  <si>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</si>
  <si>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</si>
  <si>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</si>
  <si>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</si>
  <si>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</si>
  <si>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</si>
  <si>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</si>
  <si>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</si>
  <si>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</si>
  <si>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</si>
  <si>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</si>
  <si>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</si>
  <si>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</si>
  <si>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</si>
  <si>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</si>
  <si>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</si>
  <si>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</si>
  <si>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</si>
  <si>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</si>
  <si>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</si>
  <si>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</si>
  <si>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</si>
  <si>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</si>
  <si>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</si>
  <si>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</si>
  <si>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</si>
  <si>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</si>
  <si>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</si>
  <si>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</si>
  <si>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</si>
  <si>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</si>
  <si>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</si>
  <si>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</si>
  <si>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</si>
  <si>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</si>
  <si>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</si>
  <si>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</si>
  <si>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</si>
  <si>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</si>
  <si>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</si>
  <si>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</si>
  <si>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</si>
  <si>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</si>
  <si>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</si>
  <si>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</si>
  <si>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</si>
  <si>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</si>
  <si>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</si>
  <si>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</si>
  <si>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</si>
  <si>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</si>
  <si>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</si>
  <si>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</si>
  <si>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</si>
  <si>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</si>
  <si>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</si>
  <si>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</si>
  <si>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</si>
  <si>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</si>
  <si>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</si>
  <si>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</si>
  <si>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</si>
  <si>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</si>
  <si>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</si>
  <si>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</si>
  <si>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</si>
  <si>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</si>
  <si>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</si>
  <si>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</si>
  <si>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</si>
  <si>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</si>
  <si>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</si>
  <si>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</si>
  <si>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</si>
  <si>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</si>
  <si>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</si>
  <si>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</si>
  <si>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</si>
  <si>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</si>
  <si>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</si>
  <si>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</si>
  <si>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</si>
  <si>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</si>
  <si>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</si>
  <si>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</si>
  <si>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</si>
  <si>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</si>
  <si>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</si>
  <si>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</si>
  <si>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</si>
  <si>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</si>
  <si>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</si>
  <si>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</si>
  <si>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</si>
  <si>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</si>
  <si>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</si>
  <si>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</si>
  <si>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</si>
  <si>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</si>
  <si>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</si>
  <si>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</si>
  <si>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</si>
  <si>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</si>
  <si>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</si>
  <si>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</si>
  <si>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</si>
  <si>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</si>
  <si>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</si>
  <si>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</si>
  <si>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</si>
  <si>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</si>
  <si>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</si>
  <si>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</si>
  <si>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</si>
  <si>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</si>
  <si>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</si>
  <si>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</si>
  <si>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</si>
  <si>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</si>
  <si>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</si>
  <si>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</si>
  <si>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</si>
  <si>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</si>
  <si>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</si>
  <si>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</si>
  <si>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</si>
  <si>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</si>
  <si>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</si>
  <si>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</si>
  <si>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</si>
  <si>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</si>
  <si>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</si>
  <si>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</si>
  <si>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</si>
  <si>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</si>
  <si>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</si>
  <si>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</si>
  <si>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</si>
  <si>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</si>
  <si>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</si>
  <si>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</si>
  <si>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</si>
  <si>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</si>
  <si>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</si>
  <si>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</si>
  <si>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</si>
  <si>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</si>
  <si>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</si>
  <si>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</si>
  <si>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</si>
  <si>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</si>
  <si>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</si>
  <si>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</si>
  <si>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</si>
  <si>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</si>
  <si>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</si>
  <si>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</si>
  <si>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</si>
  <si>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</si>
  <si>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</si>
  <si>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</si>
  <si>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</si>
  <si>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</si>
  <si>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</si>
  <si>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</si>
  <si>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</si>
  <si>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</si>
  <si>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</si>
  <si>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</si>
  <si>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</si>
  <si>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</si>
  <si>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</si>
  <si>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</si>
  <si>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</si>
  <si>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</si>
  <si>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</si>
  <si>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</si>
  <si>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</si>
  <si>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</si>
  <si>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</si>
  <si>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</si>
  <si>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</si>
  <si>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</si>
  <si>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</si>
  <si>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</si>
  <si>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</si>
  <si>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</si>
  <si>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</si>
  <si>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</si>
  <si>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</si>
  <si>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</si>
  <si>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</si>
  <si>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</si>
  <si>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</si>
  <si>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</si>
  <si>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</si>
  <si>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</si>
  <si>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</si>
  <si>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</si>
  <si>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</si>
  <si>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</si>
  <si>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</si>
  <si>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</si>
  <si>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</si>
  <si>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</si>
  <si>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</si>
  <si>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</si>
  <si>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</si>
  <si>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</si>
  <si>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</si>
  <si>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</si>
  <si>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</si>
  <si>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</si>
  <si>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</si>
  <si>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</si>
  <si>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</si>
  <si>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</si>
  <si>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</si>
  <si>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</si>
  <si>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</si>
  <si>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</si>
  <si>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</si>
  <si>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</si>
  <si>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</si>
  <si>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</si>
  <si>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</si>
  <si>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</si>
  <si>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</si>
  <si>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</si>
  <si>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</si>
  <si>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</si>
  <si>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</si>
  <si>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</si>
  <si>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</si>
  <si>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</si>
  <si>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</si>
  <si>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</si>
  <si>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</si>
  <si>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</si>
  <si>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</si>
  <si>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</si>
  <si>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</si>
  <si>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</si>
  <si>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</si>
  <si>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</si>
  <si>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</si>
  <si>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</si>
  <si>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</si>
  <si>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</si>
  <si>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</si>
  <si>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</si>
  <si>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</si>
  <si>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</si>
  <si>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</si>
  <si>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</si>
  <si>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</si>
  <si>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</si>
  <si>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</si>
  <si>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</si>
  <si>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</si>
  <si>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</si>
  <si>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</si>
  <si>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</si>
  <si>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</si>
  <si>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</si>
  <si>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</si>
  <si>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</si>
  <si>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</si>
  <si>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</si>
  <si>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</si>
  <si>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</si>
  <si>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</si>
  <si>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</si>
  <si>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</si>
  <si>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</si>
  <si>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</si>
  <si>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</si>
  <si>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</si>
  <si>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</si>
  <si>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</si>
  <si>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</si>
  <si>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</si>
  <si>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</si>
  <si>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</si>
  <si>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</si>
  <si>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</si>
  <si>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</si>
  <si>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</si>
  <si>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</si>
  <si>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</si>
  <si>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</si>
  <si>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</si>
  <si>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</si>
  <si>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</si>
  <si>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</si>
  <si>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</si>
  <si>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</si>
  <si>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</si>
  <si>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</si>
  <si>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</si>
  <si>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</si>
  <si>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</si>
  <si>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</si>
  <si>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</si>
  <si>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</si>
  <si>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</si>
  <si>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</si>
  <si>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</si>
  <si>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</si>
  <si>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</si>
  <si>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</si>
  <si>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</si>
  <si>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</si>
  <si>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</si>
  <si>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</si>
  <si>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</si>
  <si>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</si>
  <si>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</si>
  <si>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</si>
  <si>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</si>
  <si>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</si>
  <si>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</si>
  <si>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</si>
  <si>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</si>
  <si>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</si>
  <si>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</si>
  <si>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</si>
  <si>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</si>
  <si>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</si>
  <si>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</si>
  <si>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</si>
  <si>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</si>
  <si>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</si>
  <si>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</si>
  <si>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</si>
  <si>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</si>
  <si>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</si>
  <si>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</si>
  <si>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</si>
  <si>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</si>
  <si>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</si>
  <si>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</si>
  <si>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</si>
  <si>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</si>
  <si>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</si>
  <si>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</si>
  <si>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</si>
  <si>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</si>
  <si>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</si>
  <si>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</si>
  <si>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</si>
  <si>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</si>
  <si>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</si>
  <si>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</si>
  <si>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</si>
  <si>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</si>
  <si>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</si>
  <si>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</si>
  <si>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</si>
  <si>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</si>
  <si>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</si>
  <si>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</si>
  <si>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</si>
  <si>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</si>
  <si>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</si>
  <si>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</si>
  <si>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</si>
  <si>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</si>
  <si>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</si>
  <si>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</si>
  <si>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</si>
  <si>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</si>
  <si>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</si>
  <si>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</si>
  <si>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</si>
  <si>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</si>
  <si>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</si>
  <si>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</si>
  <si>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</si>
  <si>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</si>
  <si>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</si>
  <si>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</si>
  <si>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</si>
  <si>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</si>
  <si>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</si>
  <si>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</si>
  <si>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</si>
  <si>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</si>
  <si>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</si>
  <si>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</si>
  <si>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</si>
  <si>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</si>
  <si>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</si>
  <si>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</si>
  <si>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</si>
  <si>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</si>
  <si>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</si>
  <si>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</si>
  <si>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</si>
  <si>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</si>
  <si>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</si>
  <si>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</si>
  <si>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</si>
  <si>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</si>
  <si>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</si>
  <si>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</si>
  <si>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</si>
  <si>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</si>
  <si>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</si>
  <si>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</si>
  <si>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</si>
  <si>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</si>
  <si>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</si>
  <si>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</si>
  <si>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</si>
  <si>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</si>
  <si>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</si>
  <si>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</si>
  <si>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</si>
  <si>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</si>
  <si>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</si>
  <si>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</si>
  <si>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</si>
  <si>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</si>
  <si>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</si>
  <si>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</si>
  <si>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</si>
  <si>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</si>
  <si>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</si>
  <si>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</si>
  <si>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</si>
  <si>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</si>
  <si>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</si>
  <si>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</si>
  <si>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</si>
  <si>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</si>
  <si>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</si>
  <si>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</si>
  <si>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</si>
  <si>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</si>
  <si>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</si>
  <si>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</si>
  <si>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</si>
  <si>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</si>
  <si>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</si>
  <si>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</si>
  <si>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</si>
  <si>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</si>
  <si>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</si>
  <si>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</si>
  <si>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</si>
  <si>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</si>
  <si>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</si>
  <si>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</si>
  <si>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</si>
  <si>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</si>
  <si>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</si>
  <si>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</si>
  <si>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</si>
  <si>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</si>
  <si>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</si>
  <si>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</si>
  <si>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</si>
  <si>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</si>
  <si>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</si>
  <si>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</si>
  <si>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</si>
  <si>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</si>
  <si>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</si>
  <si>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</si>
  <si>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</si>
  <si>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</si>
  <si>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</si>
  <si>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</si>
  <si>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</si>
  <si>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</si>
  <si>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</si>
  <si>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</si>
  <si>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</si>
  <si>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</si>
  <si>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</si>
  <si>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</si>
  <si>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</si>
  <si>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</si>
  <si>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</si>
  <si>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</si>
  <si>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</si>
  <si>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</si>
  <si>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</si>
  <si>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</si>
  <si>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</si>
  <si>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</si>
  <si>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</si>
  <si>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</si>
  <si>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</si>
  <si>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</si>
  <si>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</si>
  <si>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</si>
  <si>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</si>
  <si>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</si>
  <si>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</si>
  <si>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</si>
  <si>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</si>
  <si>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</si>
  <si>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</si>
  <si>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</si>
  <si>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</si>
  <si>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</si>
  <si>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</si>
  <si>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</si>
  <si>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</si>
  <si>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</si>
  <si>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</si>
  <si>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</si>
  <si>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</si>
  <si>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</si>
  <si>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</si>
  <si>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</si>
  <si>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</si>
  <si>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</si>
  <si>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</si>
  <si>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</si>
  <si>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</si>
  <si>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</si>
  <si>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</si>
  <si>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</si>
  <si>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</si>
  <si>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</si>
  <si>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</si>
  <si>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</si>
  <si>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</si>
  <si>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</si>
  <si>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</si>
  <si>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</si>
  <si>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</si>
  <si>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</si>
  <si>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</si>
  <si>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</si>
  <si>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</si>
  <si>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</si>
  <si>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</si>
  <si>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</si>
  <si>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</si>
  <si>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</si>
  <si>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</si>
  <si>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</si>
  <si>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</si>
  <si>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</si>
  <si>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</si>
  <si>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</si>
  <si>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</si>
  <si>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</si>
  <si>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</si>
  <si>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</si>
  <si>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</si>
  <si>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</si>
  <si>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</si>
  <si>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</si>
  <si>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</si>
  <si>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</si>
  <si>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</si>
  <si>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</si>
  <si>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</si>
  <si>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</si>
  <si>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</si>
  <si>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</si>
  <si>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</si>
  <si>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</si>
  <si>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</si>
  <si>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</si>
  <si>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</si>
  <si>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</si>
  <si>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</si>
  <si>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</si>
  <si>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</si>
  <si>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</si>
  <si>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</si>
  <si>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</si>
  <si>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</si>
  <si>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</si>
  <si>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</si>
  <si>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</si>
  <si>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</si>
  <si>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</si>
  <si>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</si>
  <si>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</si>
  <si>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</si>
  <si>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</si>
  <si>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</si>
  <si>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</si>
  <si>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</si>
  <si>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</si>
  <si>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</si>
  <si>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</si>
  <si>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</si>
  <si>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</si>
  <si>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</si>
  <si>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</si>
  <si>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</si>
  <si>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</si>
  <si>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</si>
  <si>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</si>
  <si>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</si>
  <si>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</si>
  <si>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</si>
  <si>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</si>
  <si>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</si>
  <si>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</si>
  <si>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</si>
  <si>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</si>
  <si>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</si>
  <si>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</si>
  <si>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</si>
  <si>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</si>
  <si>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</si>
  <si>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</si>
  <si>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</si>
  <si>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</si>
  <si>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</si>
  <si>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</si>
  <si>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</si>
  <si>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</si>
  <si>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</si>
  <si>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</si>
  <si>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</si>
  <si>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</si>
  <si>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</si>
  <si>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</si>
  <si>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</si>
  <si>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</si>
  <si>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</si>
  <si>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</si>
  <si>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</si>
  <si>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</si>
  <si>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</si>
  <si>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</si>
  <si>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</si>
  <si>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</si>
  <si>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</si>
  <si>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</si>
  <si>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</si>
  <si>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</si>
  <si>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</si>
  <si>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</si>
  <si>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</si>
  <si>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</si>
  <si>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</si>
  <si>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</si>
  <si>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</si>
  <si>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</si>
  <si>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</si>
  <si>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</si>
  <si>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</si>
  <si>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</si>
  <si>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</si>
  <si>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</si>
  <si>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</si>
  <si>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</si>
  <si>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</si>
  <si>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</si>
  <si>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</si>
  <si>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</si>
  <si>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</si>
  <si>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</si>
  <si>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</si>
  <si>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</si>
  <si>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</si>
  <si>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</si>
  <si>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</si>
  <si>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</si>
  <si>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</si>
  <si>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</si>
  <si>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</si>
  <si>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</si>
  <si>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</si>
  <si>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</si>
  <si>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</si>
  <si>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</si>
  <si>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</si>
  <si>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</si>
  <si>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</si>
  <si>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</si>
  <si>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</si>
  <si>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</si>
  <si>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</si>
  <si>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</si>
  <si>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</si>
  <si>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</si>
  <si>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</si>
  <si>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</si>
  <si>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</si>
  <si>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</si>
  <si>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</si>
  <si>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</si>
  <si>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</si>
  <si>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</si>
  <si>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</si>
  <si>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</si>
  <si>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</si>
  <si>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</si>
  <si>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</si>
  <si>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</si>
  <si>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</si>
  <si>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</si>
  <si>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</si>
  <si>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</si>
  <si>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</si>
  <si>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</si>
  <si>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</si>
  <si>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</si>
  <si>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</si>
  <si>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</si>
  <si>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</si>
  <si>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</si>
  <si>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</si>
  <si>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</si>
  <si>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</si>
  <si>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</si>
  <si>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</si>
  <si>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</si>
  <si>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</si>
  <si>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</si>
  <si>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</si>
  <si>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</si>
  <si>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</si>
  <si>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</si>
  <si>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</si>
  <si>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</si>
  <si>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</si>
  <si>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</si>
  <si>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</si>
  <si>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</si>
  <si>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</si>
  <si>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</si>
  <si>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</si>
  <si>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</si>
  <si>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</si>
  <si>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</si>
  <si>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</si>
  <si>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</si>
  <si>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</si>
  <si>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</si>
  <si>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</si>
  <si>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</si>
  <si>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</si>
  <si>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</si>
  <si>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</si>
  <si>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</si>
  <si>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</si>
  <si>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</si>
  <si>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</si>
  <si>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</si>
  <si>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</si>
  <si>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</si>
  <si>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</si>
  <si>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</si>
  <si>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</si>
  <si>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</si>
  <si>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</si>
  <si>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</si>
  <si>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</si>
  <si>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</si>
  <si>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</si>
  <si>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</si>
  <si>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</si>
  <si>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</si>
  <si>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</si>
  <si>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</si>
  <si>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</si>
  <si>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</si>
  <si>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</si>
  <si>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</si>
  <si>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</si>
  <si>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</si>
  <si>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</si>
  <si>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</si>
  <si>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</si>
  <si>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</si>
  <si>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</si>
  <si>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</si>
  <si>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</si>
  <si>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</si>
  <si>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</si>
  <si>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</si>
  <si>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</si>
  <si>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</si>
  <si>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</si>
  <si>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</si>
  <si>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</si>
  <si>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</si>
  <si>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</si>
  <si>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</si>
  <si>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</si>
  <si>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</si>
  <si>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</si>
  <si>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</si>
  <si>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</si>
  <si>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</si>
  <si>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</si>
  <si>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</si>
  <si>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</si>
  <si>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</si>
  <si>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</si>
  <si>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</si>
  <si>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</si>
  <si>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</si>
  <si>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</si>
  <si>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</si>
  <si>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</si>
  <si>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</si>
  <si>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</si>
  <si>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</si>
  <si>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</si>
  <si>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</si>
  <si>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</si>
  <si>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</si>
  <si>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</si>
  <si>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</si>
  <si>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</si>
  <si>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</si>
  <si>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</si>
  <si>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</si>
  <si>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</si>
  <si>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</si>
  <si>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</si>
  <si>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</si>
  <si>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</si>
  <si>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</si>
  <si>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</si>
  <si>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</si>
  <si>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</si>
  <si>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</si>
  <si>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</si>
  <si>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</si>
  <si>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</si>
  <si>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</si>
  <si>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</si>
  <si>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</si>
  <si>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</si>
  <si>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</si>
  <si>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</si>
  <si>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</si>
  <si>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</si>
  <si>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</si>
  <si>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</si>
  <si>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</si>
  <si>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</si>
  <si>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</si>
  <si>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</si>
  <si>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</si>
  <si>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</si>
  <si>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</si>
  <si>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</si>
  <si>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</si>
  <si>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</si>
  <si>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</si>
  <si>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</si>
  <si>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</si>
  <si>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</si>
  <si>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</si>
  <si>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</si>
  <si>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</si>
  <si>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</si>
  <si>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</si>
  <si>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</si>
  <si>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</si>
  <si>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</si>
  <si>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</si>
  <si>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</si>
  <si>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</si>
  <si>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</si>
  <si>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</si>
  <si>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</si>
  <si>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</si>
  <si>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</si>
  <si>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</si>
  <si>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</si>
  <si>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</si>
  <si>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</si>
  <si>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</si>
  <si>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</si>
  <si>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</si>
  <si>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</si>
  <si>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</si>
  <si>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</si>
  <si>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</si>
  <si>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</si>
  <si>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</si>
  <si>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</si>
  <si>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</si>
  <si>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</si>
  <si>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</si>
  <si>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</si>
  <si>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</si>
  <si>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</si>
  <si>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</si>
  <si>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</si>
  <si>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</si>
  <si>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</si>
  <si>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</si>
  <si>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</si>
  <si>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</si>
  <si>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</si>
  <si>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</si>
  <si>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</si>
  <si>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</si>
  <si>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</si>
  <si>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</si>
  <si>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</si>
  <si>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</si>
  <si>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</si>
  <si>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</si>
  <si>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</si>
  <si>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</si>
  <si>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</si>
  <si>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</si>
  <si>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</si>
  <si>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</si>
  <si>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</si>
  <si>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</si>
  <si>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</si>
  <si>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</si>
  <si>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</si>
  <si>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</si>
  <si>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</si>
  <si>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</si>
  <si>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</si>
  <si>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</si>
  <si>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</si>
  <si>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</si>
  <si>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</si>
  <si>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</si>
  <si>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</si>
  <si>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</si>
  <si>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</si>
  <si>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</si>
  <si>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</si>
  <si>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</si>
  <si>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</si>
  <si>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</si>
  <si>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</si>
  <si>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</si>
  <si>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</si>
  <si>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</si>
  <si>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</si>
  <si>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</si>
  <si>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</si>
  <si>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</si>
  <si>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</si>
  <si>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</si>
  <si>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</si>
  <si>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</si>
  <si>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</si>
  <si>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</si>
  <si>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</si>
  <si>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</si>
  <si>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</si>
  <si>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</si>
  <si>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</si>
  <si>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</si>
  <si>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</si>
  <si>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</si>
  <si>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</si>
  <si>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</si>
  <si>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</si>
  <si>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</si>
  <si>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</si>
  <si>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</si>
  <si>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</si>
  <si>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</si>
  <si>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</si>
  <si>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</si>
  <si>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</si>
  <si>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</si>
  <si>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</si>
  <si>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</si>
  <si>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</si>
  <si>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</si>
  <si>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</si>
  <si>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</si>
  <si>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</si>
  <si>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</si>
  <si>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</si>
  <si>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</si>
  <si>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</si>
  <si>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</si>
  <si>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</si>
  <si>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</si>
  <si>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</si>
  <si>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</si>
  <si>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</si>
  <si>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</si>
  <si>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</si>
  <si>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</si>
  <si>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</si>
  <si>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</si>
  <si>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</si>
  <si>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</si>
  <si>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</si>
  <si>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</si>
  <si>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</si>
  <si>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</si>
  <si>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</si>
  <si>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</si>
  <si>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</si>
  <si>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</si>
  <si>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</si>
  <si>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</si>
  <si>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</si>
  <si>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</si>
  <si>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</si>
  <si>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</si>
  <si>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</si>
  <si>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</si>
  <si>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</si>
  <si>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</si>
  <si>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</si>
  <si>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</si>
  <si>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</si>
  <si>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</si>
  <si>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</si>
  <si>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</si>
  <si>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</si>
  <si>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</si>
  <si>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</si>
  <si>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</si>
  <si>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</si>
  <si>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</si>
  <si>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</si>
  <si>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</si>
  <si>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</si>
  <si>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</si>
  <si>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</si>
  <si>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</si>
  <si>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</si>
  <si>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</si>
  <si>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</si>
  <si>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</si>
  <si>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</si>
  <si>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</si>
  <si>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</si>
  <si>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</si>
  <si>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</si>
  <si>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</si>
  <si>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</si>
  <si>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</si>
  <si>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</si>
  <si>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</si>
  <si>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</si>
  <si>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</si>
  <si>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</si>
  <si>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</si>
  <si>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</si>
  <si>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</si>
  <si>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</si>
  <si>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</si>
  <si>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</si>
  <si>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</si>
  <si>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</si>
  <si>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</si>
  <si>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</si>
  <si>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</si>
  <si>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</si>
  <si>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</si>
  <si>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</si>
  <si>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</si>
  <si>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</si>
  <si>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</si>
  <si>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</si>
  <si>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</si>
  <si>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</si>
  <si>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</si>
  <si>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</si>
  <si>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</si>
  <si>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</si>
  <si>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</si>
  <si>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</si>
  <si>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</si>
  <si>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</si>
  <si>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</si>
  <si>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</si>
  <si>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</si>
  <si>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</si>
  <si>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</si>
  <si>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</si>
  <si>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</si>
  <si>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</si>
  <si>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</si>
  <si>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</si>
  <si>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</si>
  <si>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</si>
  <si>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</si>
  <si>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</si>
  <si>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</si>
  <si>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</si>
  <si>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</si>
  <si>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</si>
  <si>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</si>
  <si>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</si>
  <si>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</si>
  <si>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</si>
  <si>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</si>
  <si>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</si>
  <si>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</si>
  <si>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</si>
  <si>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</si>
  <si>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</si>
  <si>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</si>
  <si>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</si>
  <si>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</si>
  <si>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</si>
  <si>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</si>
  <si>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</si>
  <si>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</si>
  <si>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</si>
  <si>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</si>
  <si>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</si>
  <si>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</si>
  <si>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</si>
  <si>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</si>
  <si>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</si>
  <si>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</si>
  <si>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</si>
  <si>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</si>
  <si>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</si>
  <si>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</si>
  <si>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</si>
  <si>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</si>
  <si>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</si>
  <si>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</si>
  <si>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</si>
  <si>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</si>
  <si>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</si>
  <si>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</si>
  <si>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</si>
  <si>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</si>
  <si>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</si>
  <si>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</si>
  <si>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</si>
  <si>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</si>
  <si>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</si>
  <si>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</si>
  <si>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</si>
  <si>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</si>
  <si>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</si>
  <si>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</si>
  <si>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</si>
  <si>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</si>
  <si>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</si>
  <si>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</si>
  <si>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</si>
  <si>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</si>
  <si>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</si>
  <si>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</si>
  <si>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</si>
  <si>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</si>
  <si>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</si>
  <si>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</si>
  <si>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</si>
  <si>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</si>
  <si>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</si>
  <si>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</si>
  <si>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</si>
  <si>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</si>
  <si>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</si>
  <si>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</si>
  <si>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</si>
  <si>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</si>
  <si>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</si>
  <si>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</si>
  <si>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</si>
  <si>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</si>
  <si>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</si>
  <si>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</si>
  <si>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</si>
  <si>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</si>
  <si>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</si>
  <si>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</si>
  <si>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</si>
  <si>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</si>
  <si>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</si>
  <si>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</si>
  <si>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</si>
  <si>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</si>
  <si>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</si>
  <si>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</si>
  <si>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</si>
  <si>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</si>
  <si>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</si>
  <si>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</si>
  <si>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</si>
  <si>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</si>
  <si>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</si>
  <si>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</si>
  <si>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</si>
  <si>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</si>
  <si>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</si>
  <si>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</si>
  <si>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</si>
  <si>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</si>
  <si>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</si>
  <si>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</si>
  <si>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</si>
  <si>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</si>
  <si>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</si>
  <si>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</si>
  <si>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</si>
  <si>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</si>
  <si>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</si>
  <si>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</si>
  <si>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</si>
  <si>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</si>
  <si>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</si>
  <si>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</si>
  <si>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</si>
  <si>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</si>
  <si>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</si>
  <si>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</si>
  <si>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</si>
  <si>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</si>
  <si>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</si>
  <si>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</si>
  <si>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</si>
  <si>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</si>
  <si>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</si>
  <si>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</si>
  <si>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</si>
  <si>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</si>
  <si>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</si>
  <si>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</si>
  <si>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</si>
  <si>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</si>
  <si>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</si>
  <si>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</si>
  <si>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</si>
  <si>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</si>
  <si>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</si>
  <si>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</si>
  <si>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</si>
  <si>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</si>
  <si>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</si>
  <si>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</si>
  <si>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</si>
  <si>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</si>
  <si>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</si>
  <si>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</si>
  <si>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</si>
  <si>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</si>
  <si>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</si>
  <si>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</si>
  <si>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</si>
  <si>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</si>
  <si>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</si>
  <si>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</si>
  <si>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</si>
  <si>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</si>
  <si>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</si>
  <si>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</si>
  <si>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</si>
  <si>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</si>
  <si>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</si>
  <si>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</si>
  <si>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</si>
  <si>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</si>
  <si>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</si>
  <si>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</si>
  <si>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</si>
  <si>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</si>
  <si>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</si>
  <si>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</si>
  <si>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</si>
  <si>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</si>
  <si>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</si>
  <si>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</si>
  <si>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</si>
  <si>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</si>
  <si>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</si>
  <si>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</si>
  <si>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</si>
  <si>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</si>
  <si>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</si>
  <si>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</si>
  <si>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</si>
  <si>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</si>
  <si>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</si>
  <si>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</si>
  <si>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</si>
  <si>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</si>
  <si>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</si>
  <si>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</si>
  <si>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</si>
  <si>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</si>
  <si>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</si>
  <si>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</si>
  <si>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</si>
  <si>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</si>
  <si>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</si>
  <si>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</si>
  <si>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</si>
  <si>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</si>
  <si>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</si>
  <si>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</si>
  <si>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</si>
  <si>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</si>
  <si>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</si>
  <si>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</si>
  <si>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</si>
  <si>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</si>
  <si>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</si>
  <si>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</si>
  <si>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</si>
  <si>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</si>
  <si>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</si>
  <si>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</si>
  <si>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</si>
  <si>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</si>
  <si>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</si>
  <si>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</si>
  <si>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</si>
  <si>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</si>
  <si>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</si>
  <si>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</si>
  <si>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</si>
  <si>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</si>
  <si>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</si>
  <si>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</si>
  <si>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</si>
  <si>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</si>
  <si>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</si>
  <si>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</si>
  <si>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</si>
  <si>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</si>
  <si>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</si>
  <si>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</si>
  <si>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</si>
  <si>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</si>
  <si>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</si>
  <si>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</si>
  <si>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</si>
  <si>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</si>
  <si>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</si>
  <si>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</si>
  <si>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</si>
  <si>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</si>
  <si>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</si>
  <si>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</si>
  <si>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</si>
  <si>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</si>
  <si>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</si>
  <si>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</si>
  <si>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</si>
  <si>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</si>
  <si>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</si>
  <si>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</si>
  <si>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</si>
  <si>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</si>
  <si>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</si>
  <si>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</si>
  <si>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</si>
  <si>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</si>
  <si>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</si>
  <si>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</si>
  <si>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</si>
  <si>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</si>
  <si>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</si>
  <si>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</si>
  <si>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</si>
  <si>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</si>
  <si>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</si>
  <si>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</si>
  <si>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</si>
  <si>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</si>
  <si>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</si>
  <si>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</si>
  <si>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</si>
  <si>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</si>
  <si>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</si>
  <si>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</si>
  <si>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</si>
  <si>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</si>
  <si>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</si>
  <si>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</si>
  <si>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</si>
  <si>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</si>
  <si>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</si>
  <si>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</si>
  <si>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</si>
  <si>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</si>
  <si>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</si>
  <si>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</si>
  <si>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</si>
  <si>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</si>
  <si>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</si>
  <si>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</si>
  <si>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</si>
  <si>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</si>
  <si>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</si>
  <si>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</si>
  <si>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</si>
  <si>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</si>
  <si>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</si>
  <si>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</si>
  <si>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</si>
  <si>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</si>
  <si>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</si>
  <si>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</si>
  <si>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</si>
  <si>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</si>
  <si>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</si>
  <si>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</si>
  <si>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</si>
  <si>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</si>
  <si>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</si>
  <si>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</si>
  <si>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</si>
  <si>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</si>
  <si>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</si>
  <si>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</si>
  <si>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</si>
  <si>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</si>
  <si>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</si>
  <si>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</si>
  <si>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</si>
  <si>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</si>
  <si>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</si>
  <si>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</si>
  <si>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</si>
  <si>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</si>
  <si>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</si>
  <si>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</si>
  <si>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</si>
  <si>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</si>
  <si>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</si>
  <si>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</si>
  <si>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</si>
  <si>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</si>
  <si>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</si>
  <si>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</si>
  <si>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</si>
  <si>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</si>
  <si>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</si>
  <si>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</si>
  <si>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</si>
  <si>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</si>
  <si>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</si>
  <si>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</si>
  <si>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</si>
  <si>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</si>
  <si>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</si>
  <si>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</si>
  <si>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</si>
  <si>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</si>
  <si>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</si>
  <si>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</si>
  <si>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</si>
  <si>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</si>
  <si>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</si>
  <si>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</si>
  <si>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</si>
  <si>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</si>
  <si>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</si>
  <si>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</si>
  <si>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</si>
  <si>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</si>
  <si>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</si>
  <si>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</si>
  <si>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</si>
  <si>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</si>
  <si>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</si>
  <si>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</si>
  <si>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</si>
  <si>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</si>
  <si>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</si>
  <si>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</si>
  <si>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</si>
  <si>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</si>
  <si>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</si>
  <si>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</si>
  <si>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</si>
  <si>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</si>
  <si>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</si>
  <si>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</si>
  <si>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</si>
  <si>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</si>
  <si>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</si>
  <si>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</si>
  <si>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</si>
  <si>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</si>
  <si>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</si>
  <si>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</si>
  <si>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</si>
  <si>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</si>
  <si>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</si>
  <si>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</si>
  <si>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</si>
  <si>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</si>
  <si>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</si>
  <si>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</si>
  <si>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</si>
  <si>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</si>
  <si>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</si>
  <si>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</si>
  <si>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</si>
  <si>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</si>
  <si>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</si>
  <si>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</si>
  <si>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</si>
  <si>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</si>
  <si>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</si>
  <si>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</si>
  <si>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</si>
  <si>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</si>
  <si>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</si>
  <si>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</si>
  <si>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</si>
  <si>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</si>
  <si>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</si>
  <si>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</si>
  <si>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</si>
  <si>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</si>
  <si>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</si>
  <si>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</si>
  <si>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</si>
  <si>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</si>
  <si>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</si>
  <si>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</si>
  <si>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</si>
  <si>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</si>
  <si>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</si>
  <si>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</si>
  <si>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</si>
  <si>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</si>
  <si>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</si>
  <si>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</si>
  <si>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</si>
  <si>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</si>
  <si>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</si>
  <si>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</si>
  <si>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</si>
  <si>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</si>
  <si>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</si>
  <si>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</si>
  <si>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</si>
  <si>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</si>
  <si>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</si>
  <si>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</si>
  <si>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</si>
  <si>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</si>
  <si>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</si>
  <si>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</si>
  <si>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</si>
  <si>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</si>
  <si>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</si>
  <si>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</si>
  <si>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</si>
  <si>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</si>
  <si>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</si>
  <si>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</si>
  <si>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</si>
  <si>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</si>
  <si>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</si>
  <si>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</si>
  <si>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</si>
  <si>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</si>
  <si>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</si>
  <si>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</si>
  <si>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</si>
  <si>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</si>
  <si>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</si>
  <si>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</si>
  <si>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</si>
  <si>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</si>
  <si>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</si>
  <si>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</si>
  <si>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</si>
  <si>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</si>
  <si>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</si>
  <si>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</si>
  <si>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</si>
  <si>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</si>
  <si>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</si>
  <si>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</si>
  <si>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</si>
  <si>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</si>
  <si>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</si>
  <si>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</si>
  <si>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</si>
  <si>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</si>
  <si>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</si>
  <si>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</si>
  <si>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</si>
  <si>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</si>
  <si>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</si>
  <si>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</si>
  <si>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</si>
  <si>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</si>
  <si>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</si>
  <si>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</si>
  <si>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</si>
  <si>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</si>
  <si>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</si>
  <si>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</si>
  <si>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</si>
  <si>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</si>
  <si>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</si>
  <si>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</si>
  <si>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</si>
  <si>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</si>
  <si>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</si>
  <si>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</si>
  <si>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</si>
  <si>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</si>
  <si>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</si>
  <si>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</si>
  <si>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</si>
  <si>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</si>
  <si>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</si>
  <si>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</si>
  <si>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</si>
  <si>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</si>
  <si>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</si>
  <si>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</si>
  <si>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</si>
  <si>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</si>
  <si>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</si>
  <si>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</si>
  <si>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</si>
  <si>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</si>
  <si>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</si>
  <si>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</si>
  <si>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</si>
  <si>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</si>
  <si>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</si>
  <si>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</si>
  <si>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</si>
  <si>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</si>
  <si>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</si>
  <si>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</si>
  <si>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</si>
  <si>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</si>
  <si>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</si>
  <si>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</si>
  <si>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</si>
  <si>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</si>
  <si>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</si>
  <si>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</si>
  <si>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</si>
  <si>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</si>
  <si>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</si>
  <si>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</si>
  <si>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</si>
  <si>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</si>
  <si>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</si>
  <si>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</si>
  <si>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</si>
  <si>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</si>
  <si>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</si>
  <si>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</si>
  <si>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</si>
  <si>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</si>
  <si>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</si>
  <si>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</si>
  <si>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</si>
  <si>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</si>
  <si>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</si>
  <si>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</si>
  <si>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</si>
  <si>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</si>
  <si>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</si>
  <si>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</si>
  <si>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</si>
  <si>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</si>
  <si>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</si>
  <si>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</si>
  <si>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</si>
  <si>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</si>
  <si>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</si>
  <si>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</si>
  <si>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</si>
  <si>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</si>
  <si>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</si>
  <si>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</si>
  <si>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</si>
  <si>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</si>
  <si>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</si>
  <si>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</si>
  <si>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</si>
  <si>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</si>
  <si>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</si>
  <si>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</si>
  <si>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</si>
  <si>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</si>
  <si>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</si>
  <si>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</si>
  <si>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</si>
  <si>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</si>
  <si>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</si>
  <si>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</si>
  <si>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</si>
  <si>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</si>
  <si>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</si>
  <si>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</si>
  <si>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</si>
  <si>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</si>
  <si>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</si>
  <si>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</si>
  <si>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</si>
  <si>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</si>
  <si>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</si>
  <si>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</si>
  <si>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</si>
  <si>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</si>
  <si>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</si>
  <si>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</si>
  <si>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</si>
  <si>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</si>
  <si>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</si>
  <si>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</si>
  <si>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</si>
  <si>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</si>
  <si>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</si>
  <si>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</si>
  <si>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</si>
  <si>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</si>
  <si>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</si>
  <si>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</si>
  <si>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</si>
  <si>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</si>
  <si>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</si>
  <si>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</si>
  <si>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</si>
  <si>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</si>
  <si>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</si>
  <si>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</si>
  <si>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</si>
  <si>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</si>
  <si>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</si>
  <si>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</si>
  <si>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</si>
  <si>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</si>
  <si>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</si>
  <si>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</si>
  <si>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</si>
  <si>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</si>
  <si>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</si>
  <si>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</si>
  <si>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</si>
  <si>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</si>
  <si>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</si>
  <si>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</si>
  <si>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</si>
  <si>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</si>
  <si>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</si>
  <si>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</si>
  <si>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</si>
  <si>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</si>
  <si>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</si>
  <si>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</si>
  <si>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</si>
  <si>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</si>
  <si>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</si>
  <si>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</si>
  <si>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</si>
  <si>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</si>
  <si>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</si>
  <si>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</si>
  <si>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</si>
  <si>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</si>
  <si>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</si>
  <si>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</si>
  <si>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</si>
  <si>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</si>
  <si>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</si>
  <si>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</si>
  <si>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</si>
  <si>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</si>
  <si>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</si>
  <si>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</si>
  <si>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</si>
  <si>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</si>
  <si>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</si>
  <si>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</si>
  <si>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</si>
  <si>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</si>
  <si>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</si>
  <si>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</si>
  <si>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</si>
  <si>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</si>
  <si>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</si>
  <si>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</si>
  <si>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</si>
  <si>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</si>
  <si>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</si>
  <si>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</si>
  <si>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</si>
  <si>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</si>
  <si>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</si>
  <si>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</si>
  <si>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</si>
  <si>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</si>
  <si>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</si>
  <si>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</si>
  <si>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</si>
  <si>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</si>
  <si>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</si>
  <si>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</si>
  <si>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</si>
  <si>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</si>
  <si>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</si>
  <si>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</si>
  <si>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</si>
  <si>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</si>
  <si>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</si>
  <si>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</si>
  <si>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</si>
  <si>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</si>
  <si>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</si>
  <si>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</si>
  <si>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</si>
  <si>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</si>
  <si>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</si>
  <si>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</si>
  <si>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</si>
  <si>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</si>
  <si>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</si>
  <si>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</si>
  <si>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</si>
  <si>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</si>
  <si>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</si>
  <si>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</si>
  <si>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</si>
  <si>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</si>
  <si>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</si>
  <si>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</si>
  <si>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</si>
  <si>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</si>
  <si>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</si>
  <si>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</si>
  <si>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</si>
  <si>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</si>
  <si>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</si>
  <si>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</si>
  <si>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</si>
  <si>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</si>
  <si>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</si>
  <si>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</si>
  <si>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</si>
  <si>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</si>
  <si>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</si>
  <si>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</si>
  <si>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</si>
  <si>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</si>
  <si>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</si>
  <si>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</si>
  <si>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</si>
  <si>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</si>
  <si>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</si>
  <si>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</si>
  <si>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</si>
  <si>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</si>
  <si>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</si>
  <si>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</si>
  <si>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</si>
  <si>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</si>
  <si>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</si>
  <si>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</si>
  <si>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</si>
  <si>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</si>
  <si>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</si>
  <si>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</si>
  <si>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</si>
  <si>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</si>
  <si>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</si>
  <si>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</si>
  <si>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</si>
  <si>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</si>
  <si>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</si>
  <si>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</si>
  <si>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</si>
  <si>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</si>
  <si>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</si>
  <si>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</si>
  <si>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</si>
  <si>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</si>
  <si>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</si>
  <si>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</si>
  <si>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</si>
  <si>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</si>
  <si>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</si>
  <si>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</si>
  <si>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</si>
  <si>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</si>
  <si>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</si>
  <si>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</si>
  <si>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</si>
  <si>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</si>
  <si>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</si>
  <si>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</si>
  <si>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</si>
  <si>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</si>
  <si>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</si>
  <si>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</si>
  <si>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</si>
  <si>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</si>
  <si>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</si>
  <si>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</si>
  <si>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</si>
  <si>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</si>
  <si>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</si>
  <si>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</si>
  <si>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</si>
  <si>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</si>
  <si>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</si>
  <si>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</si>
  <si>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</si>
  <si>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</si>
  <si>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</si>
  <si>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</si>
  <si>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</si>
  <si>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</si>
  <si>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</si>
  <si>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</si>
  <si>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</si>
  <si>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</si>
  <si>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</si>
  <si>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</si>
  <si>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</si>
  <si>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</si>
  <si>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</si>
  <si>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</si>
  <si>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</si>
  <si>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</si>
  <si>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</si>
  <si>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</si>
  <si>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</si>
  <si>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</si>
  <si>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</si>
  <si>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</si>
  <si>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</si>
  <si>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</si>
  <si>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</si>
  <si>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</si>
  <si>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</si>
  <si>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</si>
  <si>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</si>
  <si>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</si>
  <si>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</si>
  <si>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</si>
  <si>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</si>
  <si>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</si>
  <si>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</si>
  <si>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</si>
  <si>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</si>
  <si>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</si>
  <si>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</si>
  <si>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</si>
  <si>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</si>
  <si>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</si>
  <si>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</si>
  <si>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</si>
  <si>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</si>
  <si>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</si>
  <si>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</si>
  <si>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</si>
  <si>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</si>
  <si>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</si>
  <si>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</si>
  <si>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</si>
  <si>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</si>
  <si>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</si>
  <si>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</si>
  <si>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</si>
  <si>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</si>
  <si>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</si>
  <si>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</si>
  <si>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</si>
  <si>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</si>
  <si>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</si>
  <si>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</si>
  <si>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</si>
  <si>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</si>
  <si>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</si>
  <si>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</si>
  <si>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</si>
  <si>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</si>
  <si>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</si>
  <si>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</si>
  <si>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</si>
  <si>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</si>
  <si>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</si>
  <si>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</si>
  <si>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</si>
  <si>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</si>
  <si>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</si>
  <si>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</si>
  <si>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</si>
  <si>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</si>
  <si>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</si>
  <si>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</si>
  <si>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</si>
  <si>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</si>
  <si>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</si>
  <si>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</si>
  <si>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</si>
  <si>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</si>
  <si>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</si>
  <si>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</si>
  <si>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</si>
  <si>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</si>
  <si>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</si>
  <si>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</si>
  <si>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</si>
  <si>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</si>
  <si>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</si>
  <si>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</si>
  <si>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</si>
  <si>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</si>
  <si>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</si>
  <si>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</si>
  <si>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</si>
  <si>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</si>
  <si>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</si>
  <si>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</si>
  <si>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</si>
  <si>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</si>
  <si>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</si>
  <si>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</si>
  <si>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</si>
  <si>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</si>
  <si>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</si>
  <si>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</si>
  <si>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</si>
  <si>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</si>
  <si>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</si>
  <si>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</si>
  <si>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</si>
  <si>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</si>
  <si>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</si>
  <si>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</si>
  <si>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</si>
  <si>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</si>
  <si>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</si>
  <si>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</si>
  <si>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</si>
  <si>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</si>
  <si>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</si>
  <si>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</si>
  <si>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</si>
  <si>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</si>
  <si>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</si>
  <si>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</si>
  <si>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</si>
  <si>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</si>
  <si>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</si>
  <si>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</si>
  <si>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</si>
  <si>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</si>
  <si>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</si>
  <si>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</si>
  <si>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</si>
  <si>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</si>
  <si>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</si>
  <si>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</si>
  <si>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</si>
  <si>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</si>
  <si>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</si>
  <si>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</si>
  <si>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</si>
  <si>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</si>
  <si>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</si>
  <si>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</si>
  <si>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</si>
  <si>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</si>
  <si>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</si>
  <si>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</si>
  <si>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</si>
  <si>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</si>
  <si>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</si>
  <si>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</si>
  <si>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</si>
  <si>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</si>
  <si>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</si>
  <si>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</si>
  <si>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</si>
  <si>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</si>
  <si>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</si>
  <si>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</si>
  <si>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</si>
  <si>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</si>
  <si>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</si>
  <si>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</si>
  <si>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</si>
  <si>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</si>
  <si>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</si>
  <si>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</si>
  <si>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</si>
  <si>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</si>
  <si>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</si>
  <si>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</si>
  <si>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</si>
  <si>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</si>
  <si>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</si>
  <si>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</si>
  <si>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</si>
  <si>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</si>
  <si>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</si>
  <si>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</si>
  <si>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</si>
  <si>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</si>
  <si>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</si>
  <si>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</si>
  <si>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</si>
  <si>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</si>
  <si>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</si>
  <si>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</si>
  <si>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</si>
  <si>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</si>
  <si>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</si>
  <si>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</si>
  <si>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</si>
  <si>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</si>
  <si>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</si>
  <si>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</si>
  <si>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</si>
  <si>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</si>
  <si>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</si>
  <si>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</si>
  <si>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</si>
  <si>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</si>
  <si>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</si>
  <si>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</si>
  <si>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</si>
  <si>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</si>
  <si>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</si>
  <si>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</si>
  <si>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</si>
  <si>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</si>
  <si>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</si>
  <si>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</si>
  <si>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</si>
  <si>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</si>
  <si>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</si>
  <si>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</si>
  <si>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</si>
  <si>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</si>
  <si>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</si>
  <si>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</si>
  <si>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</si>
  <si>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</si>
  <si>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</si>
  <si>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</si>
  <si>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</si>
  <si>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</si>
  <si>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</si>
  <si>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</si>
  <si>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</si>
  <si>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</si>
  <si>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</si>
  <si>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</si>
  <si>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</si>
  <si>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</si>
  <si>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</si>
  <si>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</si>
  <si>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</si>
  <si>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</si>
  <si>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</si>
  <si>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</si>
  <si>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</si>
  <si>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</si>
  <si>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</si>
  <si>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</si>
  <si>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</si>
  <si>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</si>
  <si>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</si>
  <si>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</si>
  <si>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</si>
  <si>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</si>
  <si>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</si>
  <si>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</si>
  <si>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</si>
  <si>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</si>
  <si>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</si>
  <si>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</si>
  <si>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</si>
  <si>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</si>
  <si>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</si>
  <si>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</si>
  <si>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</si>
  <si>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</si>
  <si>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</si>
  <si>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</si>
  <si>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</si>
  <si>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</si>
  <si>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</si>
  <si>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</si>
  <si>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</si>
  <si>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</si>
  <si>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</si>
  <si>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</si>
  <si>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</si>
  <si>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</si>
  <si>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</si>
  <si>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</si>
  <si>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</si>
  <si>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</si>
  <si>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</si>
  <si>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</si>
  <si>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</si>
  <si>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</si>
  <si>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</si>
  <si>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</si>
  <si>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</si>
  <si>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</si>
  <si>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</si>
  <si>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</si>
  <si>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</si>
  <si>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</si>
  <si>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</si>
  <si>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</si>
  <si>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</si>
  <si>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</si>
  <si>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</si>
  <si>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</si>
  <si>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</si>
  <si>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</si>
  <si>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</si>
  <si>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</si>
  <si>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</si>
  <si>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</si>
  <si>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</si>
  <si>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</si>
  <si>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</si>
  <si>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</si>
  <si>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</si>
  <si>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</si>
  <si>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</si>
  <si>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</si>
  <si>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</si>
  <si>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</si>
  <si>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</si>
  <si>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</si>
  <si>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</si>
  <si>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</si>
  <si>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</si>
  <si>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</si>
  <si>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</si>
  <si>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</si>
  <si>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</si>
  <si>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</si>
  <si>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</si>
  <si>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</si>
  <si>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</si>
  <si>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</si>
  <si>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</si>
  <si>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</si>
  <si>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</si>
  <si>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</si>
  <si>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</si>
  <si>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</si>
  <si>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</si>
  <si>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</si>
  <si>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</si>
  <si>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</si>
  <si>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</si>
  <si>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</si>
  <si>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</si>
  <si>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</si>
  <si>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</si>
  <si>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</si>
  <si>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</si>
  <si>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</si>
  <si>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</si>
  <si>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</si>
  <si>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</si>
  <si>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</si>
  <si>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</si>
  <si>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</si>
  <si>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</si>
  <si>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</si>
  <si>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</si>
  <si>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</si>
  <si>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</si>
  <si>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</si>
  <si>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</si>
  <si>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</si>
  <si>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</si>
  <si>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</si>
  <si>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</si>
  <si>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</si>
  <si>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</si>
  <si>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</si>
  <si>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</si>
  <si>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</si>
  <si>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</si>
  <si>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</si>
  <si>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</si>
  <si>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</si>
  <si>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</si>
  <si>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</si>
  <si>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</si>
  <si>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</si>
  <si>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</si>
  <si>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</si>
  <si>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</si>
  <si>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</si>
  <si>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</si>
  <si>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</si>
  <si>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</si>
  <si>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</si>
  <si>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</si>
  <si>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</si>
  <si>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</si>
  <si>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</si>
  <si>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</si>
  <si>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</si>
  <si>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</si>
  <si>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</si>
  <si>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</si>
  <si>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</si>
  <si>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</si>
  <si>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</si>
  <si>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</si>
  <si>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</si>
  <si>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</si>
  <si>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</si>
  <si>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</si>
  <si>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</si>
  <si>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</si>
  <si>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</si>
  <si>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</si>
  <si>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</si>
  <si>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</si>
  <si>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</si>
  <si>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</si>
  <si>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</si>
  <si>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</si>
  <si>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</si>
  <si>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</si>
  <si>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</si>
  <si>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</si>
  <si>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</si>
  <si>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</si>
  <si>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</si>
  <si>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</si>
  <si>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</si>
  <si>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</si>
  <si>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</si>
  <si>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</si>
  <si>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</si>
  <si>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</si>
  <si>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</si>
  <si>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</si>
  <si>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</si>
  <si>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</si>
  <si>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</si>
  <si>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</si>
  <si>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</si>
  <si>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</si>
  <si>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</si>
  <si>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</si>
  <si>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</si>
  <si>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</si>
  <si>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</si>
  <si>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</si>
  <si>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</si>
  <si>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</si>
  <si>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</si>
  <si>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</si>
  <si>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</si>
  <si>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</si>
  <si>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</si>
  <si>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</si>
  <si>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</si>
  <si>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</si>
  <si>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</si>
  <si>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</si>
  <si>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</si>
  <si>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</si>
  <si>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</si>
  <si>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</si>
  <si>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</si>
  <si>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</si>
  <si>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</si>
  <si>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</si>
  <si>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</si>
  <si>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</si>
  <si>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</si>
  <si>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</si>
  <si>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</si>
  <si>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</si>
  <si>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</si>
  <si>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</si>
  <si>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</si>
  <si>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</si>
  <si>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</si>
  <si>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</si>
  <si>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</si>
  <si>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</si>
  <si>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</si>
  <si>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</si>
  <si>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</si>
  <si>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</si>
  <si>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</si>
  <si>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</si>
  <si>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</si>
  <si>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</si>
  <si>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</si>
  <si>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</si>
  <si>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</si>
  <si>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</si>
  <si>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</si>
  <si>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</si>
  <si>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</si>
  <si>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</si>
  <si>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</si>
  <si>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</si>
  <si>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</si>
  <si>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</si>
  <si>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</si>
  <si>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</si>
  <si>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</si>
  <si>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</si>
  <si>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</si>
  <si>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</si>
  <si>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</si>
  <si>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</si>
  <si>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</si>
  <si>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</si>
  <si>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</si>
  <si>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</si>
  <si>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</si>
  <si>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</si>
  <si>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</si>
  <si>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</si>
  <si>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</si>
  <si>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</si>
  <si>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</si>
  <si>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</si>
  <si>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</si>
  <si>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</si>
  <si>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</si>
  <si>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</si>
  <si>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</si>
  <si>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</si>
  <si>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</si>
  <si>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</si>
  <si>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</si>
  <si>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</si>
  <si>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</si>
  <si>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</si>
  <si>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</si>
  <si>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</si>
  <si>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</si>
  <si>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</si>
  <si>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</si>
  <si>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</si>
  <si>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</si>
  <si>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</si>
  <si>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</si>
  <si>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</si>
  <si>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</si>
  <si>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</si>
  <si>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</si>
  <si>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</si>
  <si>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</si>
  <si>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</si>
  <si>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</si>
  <si>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</si>
  <si>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</si>
  <si>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</si>
  <si>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</si>
  <si>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</si>
  <si>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</si>
  <si>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</si>
  <si>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</si>
  <si>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</si>
  <si>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</si>
  <si>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</si>
  <si>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</si>
  <si>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</si>
  <si>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</si>
  <si>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</si>
  <si>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</si>
  <si>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</si>
  <si>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</si>
  <si>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</si>
  <si>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</si>
  <si>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</si>
  <si>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</si>
  <si>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</si>
  <si>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</si>
  <si>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</si>
  <si>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</si>
  <si>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</si>
  <si>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</si>
  <si>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</si>
  <si>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</si>
  <si>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</si>
  <si>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</si>
  <si>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</si>
  <si>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</si>
  <si>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</si>
  <si>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</si>
  <si>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</si>
  <si>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</si>
  <si>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</si>
  <si>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</si>
  <si>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</si>
  <si>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</si>
  <si>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</si>
  <si>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</si>
  <si>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</si>
  <si>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</si>
  <si>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</si>
  <si>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</si>
  <si>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</si>
  <si>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</si>
  <si>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</si>
  <si>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</si>
  <si>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</si>
  <si>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</si>
  <si>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</si>
  <si>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</si>
  <si>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</si>
  <si>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</si>
  <si>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</si>
  <si>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</si>
  <si>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</si>
  <si>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</si>
  <si>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</si>
  <si>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</si>
  <si>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</si>
  <si>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</si>
  <si>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</si>
  <si>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</si>
  <si>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</si>
  <si>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</si>
  <si>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</si>
  <si>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</si>
  <si>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</si>
  <si>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</si>
  <si>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</si>
  <si>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</si>
  <si>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</si>
  <si>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</si>
  <si>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</si>
  <si>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</si>
  <si>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</si>
  <si>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</si>
  <si>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</si>
  <si>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</si>
  <si>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</si>
  <si>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</si>
  <si>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</si>
  <si>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</si>
  <si>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</si>
  <si>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</si>
  <si>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</si>
  <si>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</si>
  <si>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</si>
  <si>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</si>
  <si>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</si>
  <si>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</si>
  <si>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</si>
  <si>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</si>
  <si>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</si>
  <si>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</si>
  <si>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</si>
  <si>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</si>
  <si>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</si>
  <si>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</si>
  <si>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</si>
  <si>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</si>
  <si>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</si>
  <si>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</si>
  <si>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</si>
  <si>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</si>
  <si>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</si>
  <si>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</si>
  <si>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</si>
  <si>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</si>
  <si>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</si>
  <si>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</si>
  <si>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</si>
  <si>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</si>
  <si>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</si>
  <si>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</si>
  <si>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</si>
  <si>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</si>
  <si>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</si>
  <si>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</si>
  <si>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</si>
  <si>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</si>
  <si>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</si>
  <si>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</si>
  <si>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</si>
  <si>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</si>
  <si>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</si>
  <si>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</si>
  <si>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</si>
  <si>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</si>
  <si>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</si>
  <si>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</si>
  <si>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</si>
  <si>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</si>
  <si>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</si>
  <si>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</si>
  <si>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</si>
  <si>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</si>
  <si>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</si>
  <si>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</si>
  <si>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</si>
  <si>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</si>
  <si>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</si>
  <si>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</si>
  <si>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</si>
  <si>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</si>
  <si>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</si>
  <si>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</si>
  <si>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</si>
  <si>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</si>
  <si>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</si>
  <si>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</si>
  <si>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</si>
  <si>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</si>
  <si>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</si>
  <si>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</si>
  <si>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</si>
  <si>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</si>
  <si>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</si>
  <si>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</si>
  <si>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</si>
  <si>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</si>
  <si>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</si>
  <si>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</si>
  <si>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</si>
  <si>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</si>
  <si>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</si>
  <si>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</si>
  <si>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</si>
  <si>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</si>
  <si>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</si>
  <si>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</si>
  <si>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</si>
  <si>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</si>
  <si>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</si>
  <si>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</si>
  <si>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</si>
  <si>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</si>
  <si>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</si>
  <si>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</si>
  <si>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</si>
  <si>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</si>
  <si>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</si>
  <si>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</si>
  <si>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</si>
  <si>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</si>
  <si>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</si>
  <si>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</si>
  <si>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</si>
  <si>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</si>
  <si>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</si>
  <si>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</si>
  <si>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</si>
  <si>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</si>
  <si>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</si>
  <si>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</si>
  <si>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</si>
  <si>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</si>
  <si>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</si>
  <si>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</si>
  <si>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</si>
  <si>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</si>
  <si>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</si>
  <si>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</si>
  <si>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</si>
  <si>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</si>
  <si>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</si>
  <si>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</si>
  <si>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</si>
  <si>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</si>
  <si>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</si>
  <si>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</si>
  <si>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</si>
  <si>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</si>
  <si>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</si>
  <si>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</si>
  <si>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</si>
  <si>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</si>
  <si>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</si>
  <si>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</si>
  <si>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</si>
  <si>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</si>
  <si>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</si>
  <si>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</si>
  <si>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</si>
  <si>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</si>
  <si>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</si>
  <si>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</si>
  <si>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</si>
  <si>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</si>
  <si>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</si>
  <si>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</si>
  <si>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</si>
  <si>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</si>
  <si>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</si>
  <si>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</si>
  <si>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</si>
  <si>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</si>
  <si>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</si>
  <si>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</si>
  <si>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</si>
  <si>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</si>
  <si>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</si>
  <si>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</si>
  <si>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</si>
  <si>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</si>
  <si>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</si>
  <si>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</si>
  <si>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</si>
  <si>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</si>
  <si>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</si>
  <si>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</si>
  <si>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</si>
  <si>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</si>
  <si>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</si>
  <si>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</si>
  <si>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</si>
  <si>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</si>
  <si>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</si>
  <si>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</si>
  <si>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</si>
  <si>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</si>
  <si>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</si>
  <si>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</si>
  <si>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</si>
  <si>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</si>
  <si>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</si>
  <si>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</si>
  <si>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</si>
  <si>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</si>
  <si>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</si>
  <si>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</si>
  <si>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</si>
  <si>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</si>
  <si>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</si>
  <si>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</si>
  <si>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</si>
  <si>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</si>
  <si>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</si>
  <si>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</si>
  <si>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</si>
  <si>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</si>
  <si>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</si>
  <si>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</si>
  <si>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</si>
  <si>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</si>
  <si>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</si>
  <si>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</si>
  <si>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</si>
  <si>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</si>
  <si>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</si>
  <si>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</si>
  <si>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</si>
  <si>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</si>
  <si>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</si>
  <si>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</si>
  <si>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</si>
  <si>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</si>
  <si>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</si>
  <si>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</si>
  <si>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</si>
  <si>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</si>
  <si>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</si>
  <si>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</si>
  <si>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</si>
  <si>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</si>
  <si>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</si>
  <si>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</si>
  <si>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</si>
  <si>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</si>
  <si>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</si>
  <si>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</si>
  <si>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</si>
  <si>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</si>
  <si>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</si>
  <si>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</si>
  <si>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</si>
  <si>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</si>
  <si>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</si>
  <si>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</si>
  <si>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</si>
  <si>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</si>
  <si>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</si>
  <si>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</si>
  <si>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</si>
  <si>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</si>
  <si>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</si>
  <si>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</si>
  <si>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</si>
  <si>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</si>
  <si>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</si>
  <si>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</si>
  <si>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</si>
  <si>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</si>
  <si>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</si>
  <si>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</si>
  <si>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</si>
  <si>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</si>
  <si>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</si>
  <si>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</si>
  <si>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</si>
  <si>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</si>
  <si>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</si>
  <si>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</si>
  <si>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</si>
  <si>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</si>
  <si>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</si>
  <si>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</si>
  <si>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</si>
  <si>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</si>
  <si>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</si>
  <si>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</si>
  <si>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</si>
  <si>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</si>
  <si>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</si>
  <si>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</si>
  <si>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</si>
  <si>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</si>
  <si>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</si>
  <si>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</si>
  <si>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</si>
  <si>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</si>
  <si>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</si>
  <si>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</si>
  <si>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</si>
  <si>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</si>
  <si>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</si>
  <si>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</si>
  <si>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</si>
  <si>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</si>
  <si>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</si>
  <si>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</si>
  <si>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</si>
  <si>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</si>
  <si>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</si>
  <si>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</si>
  <si>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</si>
  <si>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</si>
  <si>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</si>
  <si>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</si>
  <si>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</si>
  <si>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</si>
  <si>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</si>
  <si>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</si>
  <si>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</si>
  <si>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</si>
  <si>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</si>
  <si>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</si>
  <si>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</si>
  <si>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</si>
  <si>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</si>
  <si>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</si>
  <si>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</si>
  <si>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</si>
  <si>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</si>
  <si>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</si>
  <si>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</si>
  <si>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</si>
  <si>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</si>
  <si>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</si>
  <si>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</si>
  <si>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</si>
  <si>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</si>
  <si>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</si>
  <si>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</si>
  <si>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</si>
  <si>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</si>
  <si>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</si>
  <si>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</si>
  <si>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</si>
  <si>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</si>
  <si>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</si>
  <si>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</si>
  <si>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</si>
  <si>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</si>
  <si>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</si>
  <si>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</si>
  <si>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</si>
  <si>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</si>
  <si>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</si>
  <si>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</si>
  <si>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</si>
  <si>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</si>
  <si>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</si>
  <si>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</si>
  <si>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</si>
  <si>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</si>
  <si>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</si>
  <si>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</si>
  <si>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</si>
  <si>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</si>
  <si>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</si>
  <si>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</si>
  <si>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</si>
  <si>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</si>
  <si>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</si>
  <si>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</si>
  <si>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</si>
  <si>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</si>
  <si>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</si>
  <si>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</si>
  <si>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</si>
  <si>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</si>
  <si>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</si>
  <si>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</si>
  <si>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</si>
  <si>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</si>
  <si>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</si>
  <si>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</si>
  <si>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</si>
  <si>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</si>
  <si>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</si>
  <si>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</si>
  <si>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</si>
  <si>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</si>
  <si>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</si>
  <si>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</si>
  <si>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</si>
  <si>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</si>
  <si>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</si>
  <si>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</si>
  <si>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</si>
  <si>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</si>
  <si>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</si>
  <si>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</si>
  <si>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</si>
  <si>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</si>
  <si>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</si>
  <si>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</si>
  <si>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</si>
  <si>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</si>
  <si>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</si>
  <si>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</si>
  <si>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</si>
  <si>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</si>
  <si>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</si>
  <si>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</si>
  <si>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</si>
  <si>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</si>
  <si>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</si>
  <si>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</si>
  <si>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</si>
  <si>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</si>
  <si>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</si>
  <si>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</si>
  <si>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</si>
  <si>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</si>
  <si>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</si>
  <si>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</si>
  <si>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</si>
  <si>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</si>
  <si>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</si>
  <si>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</si>
  <si>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</si>
  <si>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</si>
  <si>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</si>
  <si>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</si>
  <si>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</si>
  <si>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</si>
  <si>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</si>
  <si>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</si>
  <si>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</si>
  <si>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</si>
  <si>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</si>
  <si>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</si>
  <si>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</si>
  <si>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</si>
  <si>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</si>
  <si>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</si>
  <si>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</si>
  <si>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</si>
  <si>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</si>
  <si>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</si>
  <si>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</si>
  <si>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</si>
  <si>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</si>
  <si>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</si>
  <si>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</si>
  <si>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</si>
  <si>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</si>
  <si>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</si>
  <si>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</si>
  <si>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</si>
  <si>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</si>
  <si>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</si>
  <si>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</si>
  <si>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</si>
  <si>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</si>
  <si>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</si>
  <si>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</si>
  <si>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</si>
  <si>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</si>
  <si>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</si>
  <si>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</si>
  <si>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</si>
  <si>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</si>
  <si>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</si>
  <si>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</si>
  <si>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</si>
  <si>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</si>
  <si>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</si>
  <si>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</si>
  <si>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</si>
  <si>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</si>
  <si>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</si>
  <si>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</si>
  <si>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</si>
  <si>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</si>
  <si>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</si>
  <si>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</si>
  <si>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</si>
  <si>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</si>
  <si>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</si>
  <si>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</si>
  <si>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</si>
  <si>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</si>
  <si>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</si>
  <si>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</si>
  <si>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</si>
  <si>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</si>
  <si>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</si>
  <si>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</si>
  <si>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</si>
  <si>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</si>
  <si>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</si>
  <si>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</si>
  <si>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</si>
  <si>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</si>
  <si>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</si>
  <si>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</si>
  <si>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</si>
  <si>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</si>
  <si>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</si>
  <si>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</si>
  <si>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</si>
  <si>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</si>
  <si>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</si>
  <si>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</si>
  <si>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</si>
  <si>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</si>
  <si>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</si>
  <si>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</si>
  <si>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</si>
  <si>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</si>
  <si>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</si>
  <si>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</si>
  <si>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</si>
  <si>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</si>
  <si>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</si>
  <si>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</si>
  <si>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</si>
  <si>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</si>
  <si>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</si>
  <si>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</si>
  <si>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</si>
  <si>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</si>
  <si>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</si>
  <si>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</si>
  <si>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</si>
  <si>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</si>
  <si>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</si>
  <si>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</si>
  <si>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</si>
  <si>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</si>
  <si>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</si>
  <si>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</si>
  <si>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</si>
  <si>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</si>
  <si>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</si>
  <si>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</si>
  <si>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</si>
  <si>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</si>
  <si>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</si>
  <si>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</si>
  <si>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</si>
  <si>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</si>
  <si>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</si>
  <si>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</si>
  <si>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</si>
  <si>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</si>
  <si>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</si>
  <si>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</si>
  <si>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</si>
  <si>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</si>
  <si>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</si>
  <si>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</si>
  <si>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</si>
  <si>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</si>
  <si>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</si>
  <si>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</si>
  <si>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</si>
  <si>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</si>
  <si>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</si>
  <si>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</si>
  <si>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</si>
  <si>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</si>
  <si>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</si>
  <si>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</si>
  <si>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</si>
  <si>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</si>
  <si>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</si>
  <si>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</si>
  <si>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</si>
  <si>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</si>
  <si>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</si>
  <si>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</si>
  <si>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</si>
  <si>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</si>
  <si>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</si>
  <si>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</si>
  <si>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</si>
  <si>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</si>
  <si>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</si>
  <si>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</si>
  <si>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</si>
  <si>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</si>
  <si>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</si>
  <si>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</si>
  <si>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</si>
  <si>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</si>
  <si>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</si>
  <si>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</si>
  <si>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</si>
  <si>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</si>
  <si>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</si>
  <si>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</si>
  <si>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</si>
  <si>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</si>
  <si>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</si>
  <si>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</si>
  <si>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</si>
  <si>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</si>
  <si>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</si>
  <si>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</si>
  <si>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</si>
  <si>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</si>
  <si>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</si>
  <si>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</si>
  <si>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</si>
  <si>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</si>
  <si>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</si>
  <si>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</si>
  <si>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</si>
  <si>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</si>
  <si>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</si>
  <si>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</si>
  <si>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</si>
  <si>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</si>
  <si>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</si>
  <si>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</si>
  <si>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</si>
  <si>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</si>
  <si>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</si>
  <si>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</si>
  <si>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</si>
  <si>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</si>
  <si>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</si>
  <si>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</si>
  <si>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</si>
  <si>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</si>
  <si>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</si>
  <si>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</si>
  <si>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</si>
  <si>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</si>
  <si>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</si>
  <si>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</si>
  <si>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</si>
  <si>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</si>
  <si>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</si>
  <si>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</si>
  <si>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</si>
  <si>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</si>
  <si>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</si>
  <si>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</si>
  <si>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</si>
  <si>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</si>
  <si>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</si>
  <si>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</si>
  <si>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</si>
  <si>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</si>
  <si>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</si>
  <si>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</si>
  <si>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</si>
  <si>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</si>
  <si>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</si>
  <si>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</si>
  <si>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</si>
  <si>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</si>
  <si>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</si>
  <si>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</si>
  <si>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</si>
  <si>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</si>
  <si>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</si>
  <si>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</si>
  <si>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</si>
  <si>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</si>
  <si>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</si>
  <si>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</si>
  <si>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</si>
  <si>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</si>
  <si>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</si>
  <si>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</si>
  <si>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</si>
  <si>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</si>
  <si>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</si>
  <si>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</si>
  <si>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</si>
  <si>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</si>
  <si>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</si>
  <si>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</si>
  <si>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</si>
  <si>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</si>
  <si>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</si>
  <si>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</si>
  <si>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</si>
  <si>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</si>
  <si>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</si>
  <si>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</si>
  <si>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</si>
  <si>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</si>
  <si>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</si>
  <si>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</si>
  <si>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</si>
  <si>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</si>
  <si>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</si>
  <si>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</si>
  <si>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</si>
  <si>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</si>
  <si>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</si>
  <si>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</si>
  <si>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</si>
  <si>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</si>
  <si>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</si>
  <si>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</si>
  <si>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</si>
  <si>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</si>
  <si>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</si>
  <si>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</si>
  <si>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</si>
  <si>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</si>
  <si>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</si>
  <si>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</si>
  <si>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</si>
  <si>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</si>
  <si>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</si>
  <si>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</si>
  <si>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</si>
  <si>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</si>
  <si>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</si>
  <si>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</si>
  <si>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</si>
  <si>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</si>
  <si>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</si>
  <si>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</si>
  <si>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</si>
  <si>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</si>
  <si>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</si>
  <si>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</si>
  <si>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</si>
  <si>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</si>
  <si>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</si>
  <si>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</si>
  <si>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</si>
  <si>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</si>
  <si>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</si>
  <si>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</si>
  <si>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</si>
  <si>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</si>
  <si>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</si>
  <si>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</si>
  <si>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</si>
  <si>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</si>
  <si>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</si>
  <si>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</si>
  <si>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</si>
  <si>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</si>
  <si>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</si>
  <si>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</si>
  <si>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</si>
  <si>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</si>
  <si>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</si>
  <si>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</si>
  <si>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</si>
  <si>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</si>
  <si>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</si>
  <si>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</si>
  <si>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</si>
  <si>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</si>
  <si>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</si>
  <si>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</si>
  <si>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</si>
  <si>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</si>
  <si>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</si>
  <si>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</si>
  <si>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</si>
  <si>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</si>
  <si>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</si>
  <si>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</si>
  <si>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</si>
  <si>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</si>
  <si>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</si>
  <si>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</si>
  <si>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</si>
  <si>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</si>
  <si>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</si>
  <si>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</si>
  <si>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</si>
  <si>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</si>
  <si>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</si>
  <si>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</si>
  <si>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</si>
  <si>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</si>
  <si>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</si>
  <si>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</si>
  <si>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</si>
  <si>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</si>
  <si>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</si>
  <si>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</si>
  <si>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</si>
  <si>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</si>
  <si>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</si>
  <si>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</si>
  <si>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</si>
  <si>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</si>
  <si>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</si>
  <si>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</si>
  <si>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</si>
  <si>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</si>
  <si>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</si>
  <si>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</si>
  <si>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</si>
  <si>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</si>
  <si>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</si>
  <si>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</si>
  <si>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</si>
  <si>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</si>
  <si>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</si>
  <si>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</si>
  <si>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</si>
  <si>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</si>
  <si>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</si>
  <si>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</si>
  <si>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</si>
  <si>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</si>
  <si>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</si>
  <si>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</si>
  <si>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</si>
  <si>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</si>
  <si>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</si>
  <si>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</si>
  <si>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</si>
  <si>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</si>
  <si>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</si>
  <si>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</si>
  <si>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</si>
  <si>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</si>
  <si>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</si>
  <si>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</si>
  <si>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</si>
  <si>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</si>
  <si>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</si>
  <si>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</si>
  <si>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</si>
  <si>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</si>
  <si>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</si>
  <si>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</si>
  <si>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</si>
  <si>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</si>
  <si>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</si>
  <si>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</si>
  <si>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</si>
  <si>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</si>
  <si>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</si>
  <si>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</si>
  <si>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</si>
  <si>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</si>
  <si>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</si>
  <si>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</si>
  <si>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</si>
  <si>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</si>
  <si>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</si>
  <si>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</si>
  <si>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</si>
  <si>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</si>
  <si>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</si>
  <si>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</si>
  <si>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</si>
  <si>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</si>
  <si>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</si>
  <si>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</si>
  <si>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</si>
  <si>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</si>
  <si>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</si>
  <si>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</si>
  <si>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</si>
  <si>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</si>
  <si>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</si>
  <si>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</si>
  <si>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</si>
  <si>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</si>
  <si>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</si>
  <si>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</si>
  <si>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</si>
  <si>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</si>
  <si>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</si>
  <si>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</si>
  <si>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</si>
  <si>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</si>
  <si>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</si>
  <si>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</si>
  <si>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</si>
  <si>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</si>
  <si>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</si>
  <si>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</si>
  <si>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</si>
  <si>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</si>
  <si>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</si>
  <si>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</si>
  <si>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</si>
  <si>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</si>
  <si>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</si>
  <si>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</si>
  <si>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</si>
  <si>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</si>
  <si>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</si>
  <si>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</si>
  <si>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</si>
  <si>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</si>
  <si>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</si>
  <si>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</si>
  <si>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</si>
  <si>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</si>
  <si>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</si>
  <si>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</si>
  <si>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</si>
  <si>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</si>
  <si>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</si>
  <si>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</si>
  <si>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</si>
  <si>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</si>
  <si>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</si>
  <si>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</si>
  <si>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</si>
  <si>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</si>
  <si>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</si>
  <si>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</si>
  <si>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</si>
  <si>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</si>
  <si>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</si>
  <si>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</si>
  <si>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</si>
  <si>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</si>
  <si>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</si>
  <si>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</si>
  <si>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</si>
  <si>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</si>
  <si>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</si>
  <si>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</si>
  <si>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</si>
  <si>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</si>
  <si>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</si>
  <si>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</si>
  <si>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</si>
  <si>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</si>
  <si>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</si>
  <si>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</si>
  <si>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</si>
  <si>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</si>
  <si>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</si>
  <si>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</si>
  <si>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</si>
  <si>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</si>
  <si>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</si>
  <si>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</si>
  <si>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</si>
  <si>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</si>
  <si>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</si>
  <si>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</si>
  <si>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</si>
  <si>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</si>
  <si>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</si>
  <si>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</si>
  <si>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</si>
  <si>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</si>
  <si>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</si>
  <si>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</si>
  <si>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</si>
  <si>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</si>
  <si>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</si>
  <si>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</si>
  <si>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</si>
  <si>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</si>
  <si>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</si>
  <si>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</si>
  <si>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</si>
  <si>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</si>
  <si>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</si>
  <si>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</si>
  <si>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</si>
  <si>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</si>
  <si>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</si>
  <si>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</si>
  <si>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</si>
  <si>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</si>
  <si>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</si>
  <si>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</si>
  <si>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</si>
  <si>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</si>
  <si>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</si>
  <si>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</si>
  <si>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</si>
  <si>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</si>
  <si>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</si>
  <si>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</si>
  <si>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</si>
  <si>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</si>
  <si>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</si>
  <si>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</si>
  <si>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</si>
  <si>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</si>
  <si>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</si>
  <si>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</si>
  <si>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</si>
  <si>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</si>
  <si>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</si>
  <si>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</si>
  <si>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</si>
  <si>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</si>
  <si>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</si>
  <si>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</si>
  <si>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</si>
  <si>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</si>
  <si>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</si>
  <si>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</si>
  <si>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</si>
  <si>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</si>
  <si>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</si>
  <si>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</si>
  <si>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</si>
  <si>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</si>
  <si>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</si>
  <si>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</si>
  <si>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</si>
  <si>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</si>
  <si>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</si>
  <si>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</si>
  <si>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</si>
  <si>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</si>
  <si>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</si>
  <si>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</si>
  <si>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</si>
  <si>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</si>
  <si>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</si>
  <si>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</si>
  <si>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</si>
  <si>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</si>
  <si>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</si>
  <si>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</si>
  <si>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</si>
  <si>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</si>
  <si>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</si>
  <si>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</si>
  <si>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</si>
  <si>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</si>
  <si>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</si>
  <si>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</si>
  <si>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</si>
  <si>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</si>
  <si>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</si>
  <si>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</si>
  <si>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</si>
  <si>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</si>
  <si>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</si>
  <si>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</si>
  <si>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</si>
  <si>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</si>
  <si>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</si>
  <si>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</si>
  <si>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</si>
  <si>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</si>
  <si>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</si>
  <si>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</si>
  <si>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</si>
  <si>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</si>
  <si>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</si>
  <si>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</si>
  <si>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</si>
  <si>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</si>
  <si>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</si>
  <si>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</si>
  <si>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</si>
  <si>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</si>
  <si>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</si>
  <si>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</si>
  <si>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</si>
  <si>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</si>
  <si>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</si>
  <si>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</si>
  <si>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</si>
  <si>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</si>
  <si>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</si>
  <si>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</si>
  <si>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</si>
  <si>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</si>
  <si>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</si>
  <si>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</si>
  <si>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</si>
  <si>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</si>
  <si>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</si>
  <si>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</si>
  <si>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</si>
  <si>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</si>
  <si>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</si>
  <si>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</si>
  <si>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</si>
  <si>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</si>
  <si>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</si>
  <si>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</si>
  <si>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</si>
  <si>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</si>
  <si>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</si>
  <si>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</si>
  <si>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</si>
  <si>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</si>
  <si>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</si>
  <si>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</si>
  <si>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</si>
  <si>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</si>
  <si>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</si>
  <si>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</si>
  <si>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</si>
  <si>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</si>
  <si>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</si>
  <si>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</si>
  <si>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</si>
  <si>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</si>
  <si>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</si>
  <si>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</si>
  <si>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</si>
  <si>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</si>
  <si>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</si>
  <si>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</si>
  <si>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</si>
  <si>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</si>
  <si>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</si>
  <si>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</si>
  <si>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</si>
  <si>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</si>
  <si>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</si>
  <si>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</si>
  <si>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</si>
  <si>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</si>
  <si>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</si>
  <si>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</si>
  <si>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</si>
  <si>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</si>
  <si>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</si>
  <si>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</si>
  <si>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</si>
  <si>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</si>
  <si>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</si>
  <si>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</si>
  <si>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</si>
  <si>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</si>
  <si>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</si>
  <si>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</si>
  <si>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</si>
  <si>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</si>
  <si>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</si>
  <si>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</si>
  <si>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</si>
  <si>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</si>
  <si>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</si>
  <si>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</si>
  <si>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</si>
  <si>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</si>
  <si>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</si>
  <si>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</si>
  <si>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</si>
  <si>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</si>
  <si>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</si>
  <si>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</si>
  <si>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</si>
  <si>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</si>
  <si>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</si>
  <si>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</si>
  <si>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</si>
  <si>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</si>
  <si>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</si>
  <si>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</si>
  <si>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</si>
  <si>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</si>
  <si>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</si>
  <si>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</si>
  <si>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</si>
  <si>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</si>
  <si>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</si>
  <si>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</si>
  <si>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</si>
  <si>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</si>
  <si>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</si>
  <si>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</si>
  <si>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</si>
  <si>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</si>
  <si>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</si>
  <si>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</si>
  <si>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</si>
  <si>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</si>
  <si>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</si>
  <si>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</si>
  <si>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</si>
  <si>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</si>
  <si>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</si>
  <si>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</si>
  <si>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</si>
  <si>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</si>
  <si>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</si>
  <si>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</si>
  <si>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</si>
  <si>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</si>
  <si>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</si>
  <si>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</si>
  <si>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</si>
  <si>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</si>
  <si>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</si>
  <si>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</si>
  <si>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</si>
  <si>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</si>
  <si>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</si>
  <si>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</si>
  <si>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</si>
  <si>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</si>
  <si>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</si>
  <si>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</si>
  <si>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</si>
  <si>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</si>
  <si>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</si>
  <si>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</si>
  <si>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</si>
  <si>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</si>
  <si>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</si>
  <si>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</si>
  <si>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</si>
  <si>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</si>
  <si>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</si>
  <si>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</si>
  <si>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</si>
  <si>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</si>
  <si>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</si>
  <si>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</si>
  <si>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</si>
  <si>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</si>
  <si>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</si>
  <si>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</si>
  <si>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</si>
  <si>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</si>
  <si>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</si>
  <si>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</si>
  <si>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</si>
  <si>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</si>
  <si>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</si>
  <si>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</si>
  <si>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</si>
  <si>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</si>
  <si>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</si>
  <si>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</si>
  <si>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</si>
  <si>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</si>
  <si>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</si>
  <si>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</si>
  <si>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</si>
  <si>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</si>
  <si>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</si>
  <si>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</si>
  <si>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</si>
  <si>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</si>
  <si>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</si>
  <si>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</si>
  <si>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</si>
  <si>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</si>
  <si>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</si>
  <si>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</si>
  <si>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</si>
  <si>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</si>
  <si>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</si>
  <si>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</si>
  <si>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</si>
  <si>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</si>
  <si>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</si>
  <si>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</si>
  <si>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</si>
  <si>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</si>
  <si>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</si>
  <si>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</si>
  <si>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</si>
  <si>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</si>
  <si>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</si>
  <si>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</si>
  <si>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</si>
  <si>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</si>
  <si>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</si>
  <si>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</si>
  <si>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</si>
  <si>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</si>
  <si>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</si>
  <si>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</si>
  <si>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</si>
  <si>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</si>
  <si>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</si>
  <si>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</si>
  <si>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</si>
  <si>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</si>
  <si>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</si>
  <si>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</si>
  <si>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</si>
  <si>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</si>
  <si>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</si>
  <si>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</si>
  <si>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</si>
  <si>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</si>
  <si>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</si>
  <si>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</si>
  <si>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</si>
  <si>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</si>
  <si>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</si>
  <si>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</si>
  <si>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</si>
  <si>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</si>
  <si>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</si>
  <si>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</si>
  <si>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</si>
  <si>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</si>
  <si>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</si>
  <si>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</si>
  <si>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</si>
  <si>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</si>
  <si>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</si>
  <si>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</si>
  <si>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</si>
  <si>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</si>
  <si>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</si>
  <si>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</si>
  <si>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</si>
  <si>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</si>
  <si>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</si>
  <si>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</si>
  <si>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</si>
  <si>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</si>
  <si>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</si>
  <si>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</si>
  <si>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</si>
  <si>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</si>
  <si>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</si>
  <si>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</si>
  <si>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</si>
  <si>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</si>
  <si>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</si>
  <si>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</si>
  <si>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</si>
  <si>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</si>
  <si>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</si>
  <si>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</si>
  <si>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</si>
  <si>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</si>
  <si>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</si>
  <si>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</si>
  <si>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</si>
  <si>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</si>
  <si>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</si>
  <si>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</si>
  <si>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</si>
  <si>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</si>
  <si>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</si>
  <si>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</si>
  <si>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</si>
  <si>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</si>
  <si>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</si>
  <si>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</si>
  <si>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</si>
  <si>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</si>
  <si>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</si>
  <si>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</si>
  <si>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</si>
  <si>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</si>
  <si>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</si>
  <si>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</si>
  <si>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</si>
  <si>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</si>
  <si>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</si>
  <si>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</si>
  <si>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</si>
  <si>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</si>
  <si>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</si>
  <si>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</si>
  <si>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</si>
  <si>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</si>
  <si>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</si>
  <si>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</si>
  <si>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</si>
  <si>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</si>
  <si>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</si>
  <si>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</si>
  <si>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</si>
  <si>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</si>
  <si>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</si>
  <si>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</si>
  <si>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</si>
  <si>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</si>
  <si>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</si>
  <si>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</si>
  <si>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</si>
  <si>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</si>
  <si>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</si>
  <si>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</si>
  <si>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</si>
  <si>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</si>
  <si>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</si>
  <si>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</si>
  <si>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</si>
  <si>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</si>
  <si>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</si>
  <si>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</si>
  <si>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</si>
  <si>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</si>
  <si>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</si>
  <si>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</si>
  <si>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</si>
  <si>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</si>
  <si>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</si>
  <si>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</si>
  <si>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</si>
  <si>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</si>
  <si>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</si>
  <si>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</si>
  <si>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</si>
  <si>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</si>
  <si>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</si>
  <si>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</si>
  <si>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</si>
  <si>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</si>
  <si>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</si>
  <si>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</si>
  <si>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</si>
  <si>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</si>
  <si>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</si>
  <si>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</si>
  <si>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</si>
  <si>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</si>
  <si>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</si>
  <si>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</si>
  <si>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</si>
  <si>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</si>
  <si>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</si>
  <si>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</si>
  <si>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</si>
  <si>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</si>
  <si>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</si>
  <si>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</si>
  <si>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</si>
  <si>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</si>
  <si>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</si>
  <si>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</si>
  <si>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</si>
  <si>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</si>
  <si>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</si>
  <si>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</si>
  <si>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</si>
  <si>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</si>
  <si>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</si>
  <si>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</si>
  <si>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</si>
  <si>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</si>
  <si>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</si>
  <si>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</si>
  <si>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</si>
  <si>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</si>
  <si>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</si>
  <si>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</si>
  <si>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</si>
  <si>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</si>
  <si>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</si>
  <si>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</si>
  <si>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</si>
  <si>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</si>
  <si>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</si>
  <si>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</si>
  <si>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</si>
  <si>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</si>
  <si>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</si>
  <si>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</si>
  <si>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</si>
  <si>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</si>
  <si>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</si>
  <si>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</si>
  <si>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</si>
  <si>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</si>
  <si>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</si>
  <si>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</si>
  <si>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</si>
  <si>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</si>
  <si>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</si>
  <si>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</si>
  <si>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</si>
  <si>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</si>
  <si>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</si>
  <si>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</si>
  <si>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</si>
  <si>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</si>
  <si>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</si>
  <si>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</si>
  <si>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</si>
  <si>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</si>
  <si>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</si>
  <si>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</si>
  <si>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</si>
  <si>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</si>
  <si>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</si>
  <si>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</si>
  <si>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</si>
  <si>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</si>
  <si>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</si>
  <si>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</si>
  <si>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</si>
  <si>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</si>
  <si>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</si>
  <si>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</si>
  <si>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</si>
  <si>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</si>
  <si>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</si>
  <si>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</si>
  <si>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</si>
  <si>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</si>
  <si>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</si>
  <si>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</si>
  <si>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</si>
  <si>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</si>
  <si>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</si>
  <si>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</si>
  <si>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</si>
  <si>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</si>
  <si>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</si>
  <si>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</si>
  <si>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</si>
  <si>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</si>
  <si>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</si>
  <si>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</si>
  <si>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</si>
  <si>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</si>
  <si>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</si>
  <si>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</si>
  <si>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</si>
  <si>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</si>
  <si>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</si>
  <si>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</si>
  <si>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</si>
  <si>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</si>
  <si>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</si>
  <si>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</si>
  <si>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</si>
  <si>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</si>
  <si>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</si>
  <si>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</si>
  <si>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</si>
  <si>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</si>
  <si>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</si>
  <si>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</si>
  <si>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</si>
  <si>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</si>
  <si>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</si>
  <si>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</si>
  <si>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</si>
  <si>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</si>
  <si>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</si>
  <si>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</si>
  <si>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</si>
  <si>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</si>
  <si>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</si>
  <si>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</si>
  <si>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</si>
  <si>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</si>
  <si>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</si>
  <si>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</si>
  <si>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</si>
  <si>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</si>
  <si>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</si>
  <si>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</si>
  <si>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</si>
  <si>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</si>
  <si>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</si>
  <si>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</si>
  <si>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</si>
  <si>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</si>
  <si>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</si>
  <si>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</si>
  <si>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</si>
  <si>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</si>
  <si>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</si>
  <si>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</si>
  <si>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</si>
  <si>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</si>
  <si>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</si>
  <si>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</si>
  <si>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</si>
  <si>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</si>
  <si>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</si>
  <si>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</si>
  <si>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</si>
  <si>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</si>
  <si>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</si>
  <si>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</si>
  <si>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</si>
  <si>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</si>
  <si>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</si>
  <si>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</si>
  <si>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</si>
  <si>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</si>
  <si>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</si>
  <si>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</si>
  <si>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</si>
  <si>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</si>
  <si>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</si>
  <si>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</si>
  <si>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</si>
  <si>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</si>
  <si>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</si>
  <si>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</si>
  <si>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</si>
  <si>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</si>
  <si>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</si>
  <si>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</si>
  <si>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</si>
  <si>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</si>
  <si>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</si>
  <si>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</si>
  <si>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</si>
  <si>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</si>
  <si>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</si>
  <si>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</si>
  <si>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</si>
  <si>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</si>
  <si>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</si>
  <si>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</si>
  <si>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</si>
  <si>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</si>
  <si>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</si>
  <si>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</si>
  <si>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</si>
  <si>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</si>
  <si>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</si>
  <si>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</si>
  <si>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</si>
  <si>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</si>
  <si>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</si>
  <si>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</si>
  <si>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</si>
  <si>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</si>
  <si>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</si>
  <si>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</si>
  <si>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</si>
  <si>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</si>
  <si>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</si>
  <si>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</si>
  <si>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</si>
  <si>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</si>
  <si>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</si>
  <si>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</si>
  <si>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</si>
  <si>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</si>
  <si>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</si>
  <si>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</si>
  <si>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</si>
  <si>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</si>
  <si>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</si>
  <si>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</si>
  <si>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</si>
  <si>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</si>
  <si>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</si>
  <si>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</si>
  <si>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</si>
  <si>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</si>
  <si>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</si>
  <si>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</si>
  <si>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</si>
  <si>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</si>
  <si>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</si>
  <si>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</si>
  <si>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</si>
  <si>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</si>
  <si>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</si>
  <si>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</si>
  <si>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</si>
  <si>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</si>
  <si>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</si>
  <si>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</si>
  <si>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</si>
  <si>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</si>
  <si>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</si>
  <si>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</si>
  <si>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</si>
  <si>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</si>
  <si>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</si>
  <si>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</si>
  <si>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</si>
  <si>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</si>
  <si>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</si>
  <si>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</si>
  <si>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</si>
  <si>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</si>
  <si>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</si>
  <si>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</si>
  <si>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</si>
  <si>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</si>
  <si>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</si>
  <si>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</si>
  <si>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</si>
  <si>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</si>
  <si>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</si>
  <si>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</si>
  <si>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</si>
  <si>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</si>
  <si>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</si>
  <si>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</si>
  <si>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</si>
  <si>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</si>
  <si>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</si>
  <si>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</si>
  <si>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</si>
  <si>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</si>
  <si>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</si>
  <si>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</si>
  <si>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</si>
  <si>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</si>
  <si>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</si>
  <si>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</si>
  <si>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</si>
  <si>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</si>
  <si>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</si>
  <si>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</si>
  <si>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</si>
  <si>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</si>
  <si>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</si>
  <si>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</si>
  <si>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</si>
  <si>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</si>
  <si>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</si>
  <si>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</si>
  <si>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</si>
  <si>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</si>
  <si>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</si>
  <si>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</si>
  <si>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</si>
  <si>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</si>
  <si>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</si>
  <si>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</si>
  <si>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</si>
  <si>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</si>
  <si>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</si>
  <si>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</si>
  <si>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</si>
  <si>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</si>
  <si>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</si>
  <si>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</si>
  <si>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</si>
  <si>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</si>
  <si>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</si>
  <si>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</si>
  <si>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</si>
  <si>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</si>
  <si>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</si>
  <si>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</si>
  <si>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</si>
  <si>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</si>
  <si>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</si>
  <si>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</si>
  <si>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</si>
  <si>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</si>
  <si>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</si>
  <si>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</si>
  <si>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</si>
  <si>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</si>
  <si>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</si>
  <si>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</si>
  <si>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</si>
  <si>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</si>
  <si>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</si>
  <si>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</si>
  <si>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</si>
  <si>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</si>
  <si>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</si>
  <si>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</si>
  <si>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</si>
  <si>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</si>
  <si>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</si>
  <si>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</si>
  <si>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</si>
  <si>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</si>
  <si>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</si>
  <si>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</si>
  <si>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</si>
  <si>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</si>
  <si>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</si>
  <si>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</si>
  <si>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</si>
  <si>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</si>
  <si>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</si>
  <si>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</si>
  <si>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</si>
  <si>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</si>
  <si>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</si>
  <si>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</si>
  <si>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</si>
  <si>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</si>
  <si>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</si>
  <si>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</si>
  <si>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</si>
  <si>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</si>
  <si>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</si>
  <si>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</si>
  <si>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</si>
  <si>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</si>
  <si>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</si>
  <si>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</si>
  <si>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</si>
  <si>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</si>
  <si>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</si>
  <si>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</si>
  <si>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</si>
  <si>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</si>
  <si>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</si>
  <si>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</si>
  <si>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</si>
  <si>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</si>
  <si>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</si>
  <si>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</si>
  <si>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</si>
  <si>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</si>
  <si>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</si>
  <si>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</si>
  <si>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</si>
  <si>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</si>
  <si>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</si>
  <si>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</si>
  <si>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</si>
  <si>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</si>
  <si>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</si>
  <si>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</si>
  <si>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</si>
  <si>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</si>
  <si>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</si>
  <si>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</si>
  <si>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</si>
  <si>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</si>
  <si>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</si>
  <si>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</si>
  <si>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</si>
  <si>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</si>
  <si>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</si>
  <si>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</si>
  <si>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</si>
  <si>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</si>
  <si>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</si>
  <si>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</si>
  <si>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</si>
  <si>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</si>
  <si>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</si>
  <si>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</si>
  <si>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</si>
  <si>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</si>
  <si>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</si>
  <si>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</si>
  <si>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</si>
  <si>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</si>
  <si>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</si>
  <si>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</si>
  <si>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</si>
  <si>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</si>
  <si>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</si>
  <si>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</si>
  <si>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</si>
  <si>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</si>
  <si>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</si>
  <si>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</si>
  <si>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</si>
  <si>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</si>
  <si>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</si>
  <si>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</si>
  <si>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</si>
  <si>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</si>
  <si>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</si>
  <si>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</si>
  <si>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</si>
  <si>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</si>
  <si>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</si>
  <si>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</si>
  <si>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</si>
  <si>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</si>
  <si>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</si>
  <si>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</si>
  <si>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</si>
  <si>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</si>
  <si>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</si>
  <si>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</si>
  <si>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</si>
  <si>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</si>
  <si>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</si>
  <si>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</si>
  <si>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</si>
  <si>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</si>
  <si>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</si>
  <si>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</si>
  <si>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</si>
  <si>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</si>
  <si>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</si>
  <si>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</si>
  <si>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</si>
  <si>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</si>
  <si>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</si>
  <si>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</si>
  <si>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</si>
  <si>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</si>
  <si>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</si>
  <si>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</si>
  <si>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</si>
  <si>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</si>
  <si>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</si>
  <si>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</si>
  <si>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</si>
  <si>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</si>
  <si>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</si>
  <si>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</si>
  <si>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</si>
  <si>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</si>
  <si>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</si>
  <si>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</si>
  <si>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</si>
  <si>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</si>
  <si>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</si>
  <si>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</si>
  <si>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</si>
  <si>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</si>
  <si>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</si>
  <si>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</si>
  <si>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</si>
  <si>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</si>
  <si>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</si>
  <si>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</si>
  <si>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</si>
  <si>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</si>
  <si>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</si>
  <si>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</si>
  <si>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</si>
  <si>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</si>
  <si>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</si>
  <si>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</si>
  <si>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</si>
  <si>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</si>
  <si>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</si>
  <si>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</si>
  <si>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</si>
  <si>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</si>
  <si>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</si>
  <si>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</si>
  <si>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</si>
  <si>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</si>
  <si>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</si>
  <si>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</si>
  <si>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</si>
  <si>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</si>
  <si>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</si>
  <si>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</si>
  <si>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</si>
  <si>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</si>
  <si>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</si>
  <si>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</si>
  <si>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</si>
  <si>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</si>
  <si>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</si>
  <si>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</si>
  <si>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</si>
  <si>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</si>
  <si>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</si>
  <si>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</si>
  <si>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</si>
  <si>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</si>
  <si>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</si>
  <si>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</si>
  <si>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</si>
  <si>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</si>
  <si>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</si>
  <si>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</si>
  <si>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</si>
  <si>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</si>
  <si>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</si>
  <si>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</si>
  <si>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</si>
  <si>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</si>
  <si>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</si>
  <si>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</si>
  <si>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</si>
  <si>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</si>
  <si>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</si>
  <si>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</si>
  <si>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</si>
  <si>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</si>
  <si>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</si>
  <si>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</si>
  <si>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</si>
  <si>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</si>
  <si>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</si>
  <si>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</si>
  <si>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</si>
  <si>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</si>
  <si>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</si>
  <si>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</si>
  <si>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</si>
  <si>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</si>
  <si>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</si>
  <si>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</si>
  <si>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</si>
  <si>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</si>
  <si>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</si>
  <si>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</si>
  <si>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</si>
  <si>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</si>
  <si>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</si>
  <si>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</si>
  <si>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</si>
  <si>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</si>
  <si>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</si>
  <si>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</si>
  <si>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</si>
  <si>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</si>
  <si>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</si>
  <si>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</si>
  <si>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</si>
  <si>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</si>
  <si>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</si>
  <si>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</si>
  <si>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</si>
  <si>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</si>
  <si>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</si>
  <si>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</si>
  <si>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</si>
  <si>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</si>
  <si>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</si>
  <si>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</si>
  <si>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</si>
  <si>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</si>
  <si>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</si>
  <si>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</si>
  <si>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</si>
  <si>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</si>
  <si>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</si>
  <si>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</si>
  <si>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</si>
  <si>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</si>
  <si>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</si>
  <si>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</si>
  <si>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</si>
  <si>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</si>
  <si>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</si>
  <si>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</si>
  <si>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</si>
  <si>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</si>
  <si>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</si>
  <si>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</si>
  <si>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</si>
  <si>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</si>
  <si>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</si>
  <si>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</si>
  <si>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</si>
  <si>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</si>
  <si>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</si>
  <si>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</si>
  <si>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</si>
  <si>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</si>
  <si>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</si>
  <si>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</si>
  <si>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</si>
  <si>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</si>
  <si>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</si>
  <si>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</si>
  <si>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</si>
  <si>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</si>
  <si>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</si>
  <si>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</si>
  <si>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</si>
  <si>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</si>
  <si>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</si>
  <si>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</si>
  <si>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</si>
  <si>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</si>
  <si>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</si>
  <si>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</si>
  <si>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</si>
  <si>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</si>
  <si>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</si>
  <si>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</si>
  <si>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</si>
  <si>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</si>
  <si>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</si>
  <si>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</si>
  <si>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</si>
  <si>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</si>
  <si>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</si>
  <si>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</si>
  <si>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</si>
  <si>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</si>
  <si>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</si>
  <si>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</si>
  <si>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</si>
  <si>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</si>
  <si>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</si>
  <si>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</si>
  <si>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</si>
  <si>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</si>
  <si>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</si>
  <si>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</si>
  <si>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</si>
  <si>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</si>
  <si>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</si>
  <si>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</si>
  <si>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</si>
  <si>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</si>
  <si>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</si>
  <si>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</si>
  <si>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</si>
  <si>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</si>
  <si>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</si>
  <si>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</si>
  <si>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</si>
  <si>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</si>
  <si>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</si>
  <si>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</si>
  <si>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</si>
  <si>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</si>
  <si>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</si>
  <si>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</si>
  <si>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</si>
  <si>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</si>
  <si>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</si>
  <si>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</si>
  <si>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</si>
  <si>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</si>
  <si>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</si>
  <si>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</si>
  <si>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</si>
  <si>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</si>
  <si>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</si>
  <si>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</si>
  <si>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</si>
  <si>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</si>
  <si>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</si>
  <si>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</si>
  <si>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</si>
  <si>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</si>
  <si>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</si>
  <si>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</si>
  <si>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</si>
  <si>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</si>
  <si>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</si>
  <si>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</si>
  <si>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</si>
  <si>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</si>
  <si>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</si>
  <si>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</si>
  <si>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</si>
  <si>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</si>
  <si>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</si>
  <si>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</si>
  <si>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</si>
  <si>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</si>
  <si>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</si>
  <si>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</si>
  <si>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</si>
  <si>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</si>
  <si>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</si>
  <si>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</si>
  <si>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</si>
  <si>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</si>
  <si>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</si>
  <si>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</si>
  <si>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</si>
  <si>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</si>
  <si>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</si>
  <si>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</si>
  <si>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</si>
  <si>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</si>
  <si>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</si>
  <si>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</si>
  <si>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</si>
  <si>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</si>
  <si>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</si>
  <si>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</si>
  <si>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</si>
  <si>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</si>
  <si>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</si>
  <si>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</si>
  <si>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</si>
  <si>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</si>
  <si>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</si>
  <si>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</si>
  <si>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</si>
  <si>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</si>
  <si>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</si>
  <si>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</si>
  <si>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</si>
  <si>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</si>
  <si>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</si>
  <si>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</si>
  <si>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</si>
  <si>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</si>
  <si>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</si>
  <si>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</si>
  <si>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</si>
  <si>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</si>
  <si>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</si>
  <si>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</si>
  <si>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</si>
  <si>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</si>
  <si>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</si>
  <si>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</si>
  <si>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</si>
  <si>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</si>
  <si>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</si>
  <si>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</si>
  <si>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</si>
  <si>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</si>
  <si>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</si>
  <si>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</si>
  <si>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</si>
  <si>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</si>
  <si>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</si>
  <si>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</si>
  <si>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</si>
  <si>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</si>
  <si>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</si>
  <si>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</si>
  <si>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</si>
  <si>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</si>
  <si>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</si>
  <si>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</si>
  <si>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</si>
  <si>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</si>
  <si>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</si>
  <si>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</si>
  <si>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</si>
  <si>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</si>
  <si>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</si>
  <si>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</si>
  <si>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</si>
  <si>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</si>
  <si>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</si>
  <si>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</si>
  <si>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</si>
  <si>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</si>
  <si>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</si>
  <si>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</si>
  <si>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</si>
  <si>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</si>
  <si>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</si>
  <si>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</si>
  <si>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</si>
  <si>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</si>
  <si>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</si>
  <si>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</si>
  <si>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</si>
  <si>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</si>
  <si>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</si>
  <si>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</si>
  <si>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</si>
  <si>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</si>
  <si>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</si>
  <si>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</si>
  <si>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</si>
  <si>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</si>
  <si>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</si>
  <si>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</si>
  <si>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</si>
  <si>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</si>
  <si>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</si>
  <si>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</si>
  <si>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</si>
  <si>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</si>
  <si>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</si>
  <si>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</si>
  <si>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</si>
  <si>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</si>
  <si>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</si>
  <si>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</si>
  <si>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</si>
  <si>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</si>
  <si>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</si>
  <si>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</si>
  <si>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</si>
  <si>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</si>
  <si>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</si>
  <si>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</si>
  <si>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</si>
  <si>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</si>
  <si>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</si>
  <si>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</si>
  <si>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</si>
  <si>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</si>
  <si>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</si>
  <si>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</si>
  <si>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</si>
  <si>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</si>
  <si>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</si>
  <si>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</si>
  <si>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</si>
  <si>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</si>
  <si>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</si>
  <si>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</si>
  <si>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</si>
  <si>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</si>
  <si>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</si>
  <si>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</si>
  <si>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</si>
  <si>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</si>
  <si>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</si>
  <si>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</si>
  <si>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</si>
  <si>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</si>
  <si>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</si>
  <si>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</si>
  <si>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</si>
  <si>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</si>
  <si>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</si>
  <si>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</si>
  <si>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</si>
  <si>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</si>
  <si>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</si>
  <si>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</si>
  <si>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</si>
  <si>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</si>
  <si>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</si>
  <si>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</si>
  <si>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</si>
  <si>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</si>
  <si>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</si>
  <si>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</si>
  <si>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</si>
  <si>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</si>
  <si>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</si>
  <si>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</si>
  <si>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</si>
  <si>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</si>
  <si>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</si>
  <si>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</si>
  <si>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</si>
  <si>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</si>
  <si>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</si>
  <si>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</si>
  <si>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</si>
  <si>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</si>
  <si>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</si>
  <si>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</si>
  <si>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</si>
  <si>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</si>
  <si>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</si>
  <si>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</si>
  <si>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</si>
  <si>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</si>
  <si>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</si>
  <si>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</si>
  <si>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</si>
  <si>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</si>
  <si>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</si>
  <si>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</si>
  <si>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</si>
  <si>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</si>
  <si>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</si>
  <si>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</si>
  <si>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</si>
  <si>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</si>
  <si>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</si>
  <si>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</si>
  <si>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</si>
  <si>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</si>
  <si>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</si>
  <si>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</si>
  <si>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</si>
  <si>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</si>
  <si>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</si>
  <si>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</si>
  <si>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</si>
  <si>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</si>
  <si>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</si>
  <si>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</si>
  <si>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</si>
  <si>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</si>
  <si>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</si>
  <si>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</si>
  <si>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</si>
  <si>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</si>
  <si>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</si>
  <si>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</si>
  <si>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</si>
  <si>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</si>
  <si>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</si>
  <si>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</si>
  <si>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</si>
  <si>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</si>
  <si>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</si>
  <si>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</si>
  <si>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</si>
  <si>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</si>
  <si>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</si>
  <si>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</si>
  <si>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</si>
  <si>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</si>
  <si>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</si>
  <si>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</si>
  <si>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</si>
  <si>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</si>
  <si>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</si>
  <si>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</si>
  <si>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</si>
  <si>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</si>
  <si>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</si>
  <si>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</si>
  <si>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</si>
  <si>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</si>
  <si>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</si>
  <si>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</si>
  <si>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</si>
  <si>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</si>
  <si>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</si>
  <si>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</si>
  <si>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</si>
  <si>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</si>
  <si>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</si>
  <si>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</si>
  <si>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</si>
  <si>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</si>
  <si>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</si>
  <si>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</si>
  <si>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</si>
  <si>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</si>
  <si>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</si>
  <si>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</si>
  <si>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</si>
  <si>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</si>
  <si>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</si>
  <si>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</si>
  <si>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</si>
  <si>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</si>
  <si>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</si>
  <si>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</si>
  <si>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</si>
  <si>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</si>
  <si>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</si>
  <si>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</si>
  <si>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</si>
  <si>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</si>
  <si>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</si>
  <si>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</si>
  <si>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</si>
  <si>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</si>
  <si>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</si>
  <si>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</si>
  <si>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</si>
  <si>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</si>
  <si>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</si>
  <si>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</si>
  <si>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</si>
  <si>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</si>
  <si>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</si>
  <si>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</si>
  <si>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</si>
  <si>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</si>
  <si>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</si>
  <si>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</si>
  <si>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</si>
  <si>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</si>
  <si>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</si>
  <si>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</si>
  <si>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</si>
  <si>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</si>
  <si>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</si>
  <si>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</si>
  <si>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</si>
  <si>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</si>
  <si>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</si>
  <si>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</si>
  <si>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</si>
  <si>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</si>
  <si>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</si>
  <si>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</si>
  <si>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</si>
  <si>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</si>
  <si>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</si>
  <si>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</si>
  <si>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</si>
  <si>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</si>
  <si>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</si>
  <si>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</si>
  <si>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</si>
  <si>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</si>
  <si>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</si>
  <si>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</si>
  <si>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</si>
  <si>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</si>
  <si>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</si>
  <si>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</si>
  <si>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</si>
  <si>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</si>
  <si>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</si>
  <si>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</si>
  <si>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</si>
  <si>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</si>
  <si>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</si>
  <si>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</si>
  <si>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</si>
  <si>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</si>
  <si>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</si>
  <si>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</si>
  <si>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</si>
  <si>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</si>
  <si>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</si>
  <si>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</si>
  <si>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</si>
  <si>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</si>
  <si>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</si>
  <si>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</si>
  <si>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</si>
  <si>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</si>
  <si>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</si>
  <si>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</si>
  <si>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</si>
  <si>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</si>
  <si>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</si>
  <si>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</si>
  <si>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</si>
  <si>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</si>
  <si>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</si>
  <si>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</si>
  <si>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</si>
  <si>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</si>
  <si>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</si>
  <si>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</si>
  <si>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</si>
  <si>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</si>
  <si>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</si>
  <si>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</si>
  <si>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</si>
  <si>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</si>
  <si>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</si>
  <si>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</si>
  <si>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</si>
  <si>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</si>
  <si>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</si>
  <si>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</si>
  <si>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</si>
  <si>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</si>
  <si>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</si>
  <si>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</si>
  <si>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</si>
  <si>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</si>
  <si>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</si>
  <si>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</si>
  <si>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</si>
  <si>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</si>
  <si>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</si>
  <si>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</si>
  <si>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</si>
  <si>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</si>
  <si>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</si>
  <si>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</si>
  <si>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</si>
  <si>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</si>
  <si>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</si>
  <si>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</si>
  <si>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</si>
  <si>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</si>
  <si>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</si>
  <si>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</si>
  <si>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</si>
  <si>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</si>
  <si>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</si>
  <si>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</si>
  <si>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</si>
  <si>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</si>
  <si>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</si>
  <si>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</si>
  <si>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</si>
  <si>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</si>
  <si>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</si>
  <si>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</si>
  <si>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</si>
  <si>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</si>
  <si>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</si>
  <si>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</si>
  <si>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</si>
  <si>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</si>
  <si>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</si>
  <si>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</si>
  <si>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</si>
  <si>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</si>
  <si>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</si>
  <si>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</si>
  <si>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</si>
  <si>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</si>
  <si>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</si>
  <si>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</si>
  <si>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</si>
  <si>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</si>
  <si>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</si>
  <si>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</si>
  <si>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</si>
  <si>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</si>
  <si>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</si>
  <si>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</si>
  <si>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</si>
  <si>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</si>
  <si>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</si>
  <si>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</si>
  <si>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</si>
  <si>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</si>
  <si>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</si>
  <si>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</si>
  <si>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</si>
  <si>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</si>
  <si>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</si>
  <si>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</si>
  <si>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</si>
  <si>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</si>
  <si>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</si>
  <si>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</si>
  <si>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</si>
  <si>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</si>
  <si>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</si>
  <si>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</si>
  <si>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</si>
  <si>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</si>
  <si>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</si>
  <si>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</si>
  <si>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</si>
  <si>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</si>
  <si>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</si>
  <si>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</si>
  <si>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</si>
  <si>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</si>
  <si>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</si>
  <si>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</si>
  <si>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</si>
  <si>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</si>
  <si>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</si>
  <si>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</si>
  <si>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</si>
  <si>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</si>
  <si>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</si>
  <si>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</si>
  <si>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</si>
  <si>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</si>
  <si>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</si>
  <si>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</si>
  <si>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</si>
  <si>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</si>
  <si>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</si>
  <si>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</si>
  <si>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</si>
  <si>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</si>
  <si>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</si>
  <si>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</si>
  <si>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</si>
  <si>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</si>
  <si>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</si>
  <si>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</si>
  <si>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</si>
  <si>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</si>
  <si>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</si>
  <si>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</si>
  <si>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</si>
  <si>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</si>
  <si>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</si>
  <si>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</si>
  <si>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</si>
  <si>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</si>
  <si>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</si>
  <si>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</si>
  <si>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</si>
  <si>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</si>
  <si>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</si>
  <si>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</si>
  <si>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</si>
  <si>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</si>
  <si>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</si>
  <si>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</si>
  <si>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</si>
  <si>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</si>
  <si>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</si>
  <si>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</si>
  <si>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</si>
  <si>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</si>
  <si>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</si>
  <si>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</si>
  <si>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</si>
  <si>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</si>
  <si>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</si>
  <si>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</si>
  <si>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</si>
  <si>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</si>
  <si>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</si>
  <si>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</si>
  <si>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</si>
  <si>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</si>
  <si>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</si>
  <si>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</si>
  <si>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</si>
  <si>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</si>
  <si>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</si>
  <si>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</si>
  <si>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</si>
  <si>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</si>
  <si>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</si>
  <si>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</si>
  <si>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</si>
  <si>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</si>
  <si>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</si>
  <si>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</si>
  <si>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</si>
  <si>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</si>
  <si>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</si>
  <si>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</si>
  <si>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</si>
  <si>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</si>
  <si>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</si>
  <si>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</si>
  <si>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</si>
  <si>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</si>
  <si>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</si>
  <si>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</si>
  <si>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</si>
  <si>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</si>
  <si>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</si>
  <si>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</si>
  <si>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</si>
  <si>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</si>
  <si>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</si>
  <si>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</si>
  <si>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</si>
  <si>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</si>
  <si>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</si>
  <si>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</si>
  <si>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</si>
  <si>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</si>
  <si>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</si>
  <si>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</si>
  <si>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</si>
  <si>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</si>
  <si>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</si>
  <si>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</si>
  <si>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</si>
  <si>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</si>
  <si>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</si>
  <si>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</si>
  <si>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</si>
  <si>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</si>
  <si>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</si>
  <si>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</si>
  <si>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</si>
  <si>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</si>
  <si>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</si>
  <si>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</si>
  <si>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</si>
  <si>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</si>
  <si>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</si>
  <si>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</si>
  <si>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</si>
  <si>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</si>
  <si>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</si>
  <si>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</si>
  <si>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</si>
  <si>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</si>
  <si>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</si>
  <si>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</si>
  <si>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</si>
  <si>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</si>
  <si>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</si>
  <si>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</si>
  <si>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</si>
  <si>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</si>
  <si>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</si>
  <si>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</si>
  <si>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</si>
  <si>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</si>
  <si>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</si>
  <si>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</si>
  <si>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</si>
  <si>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</si>
  <si>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</si>
  <si>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</si>
  <si>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</si>
  <si>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</si>
  <si>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</si>
  <si>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</si>
  <si>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</si>
  <si>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</si>
  <si>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</si>
  <si>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</si>
  <si>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</si>
  <si>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</si>
  <si>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</si>
  <si>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</si>
  <si>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</si>
  <si>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</si>
  <si>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</si>
  <si>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</si>
  <si>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</si>
  <si>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</si>
  <si>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</si>
  <si>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</si>
  <si>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</si>
  <si>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</si>
  <si>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</si>
  <si>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</si>
  <si>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</si>
  <si>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</si>
  <si>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</si>
  <si>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</si>
  <si>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</si>
  <si>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</si>
  <si>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</si>
  <si>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</si>
  <si>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</si>
  <si>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</si>
  <si>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</si>
  <si>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</si>
  <si>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</si>
  <si>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</si>
  <si>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</si>
  <si>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</si>
  <si>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</si>
  <si>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</si>
  <si>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</si>
  <si>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</si>
  <si>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</si>
  <si>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</si>
  <si>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</si>
  <si>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</si>
  <si>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</si>
  <si>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</si>
  <si>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</si>
  <si>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</si>
  <si>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</si>
  <si>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</si>
  <si>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</si>
  <si>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</si>
  <si>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</si>
  <si>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</si>
  <si>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</si>
  <si>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</si>
  <si>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</si>
  <si>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</si>
  <si>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</si>
  <si>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</si>
  <si>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</si>
  <si>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</si>
  <si>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</si>
  <si>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</si>
  <si>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</si>
  <si>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</si>
  <si>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</si>
  <si>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</si>
  <si>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</si>
  <si>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</si>
  <si>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</si>
  <si>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</si>
  <si>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</si>
  <si>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</si>
  <si>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</si>
  <si>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</si>
  <si>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</si>
  <si>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</si>
  <si>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</si>
  <si>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</si>
  <si>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</si>
  <si>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</si>
  <si>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</si>
  <si>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</si>
  <si>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</si>
  <si>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</si>
  <si>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</si>
  <si>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</si>
  <si>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</si>
  <si>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</si>
  <si>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</si>
  <si>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</si>
  <si>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</si>
  <si>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</si>
  <si>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</si>
  <si>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</si>
  <si>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</si>
  <si>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</si>
  <si>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</si>
  <si>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</si>
  <si>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</si>
  <si>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</si>
  <si>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</si>
  <si>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</si>
  <si>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</si>
  <si>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</si>
  <si>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</si>
  <si>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</si>
  <si>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</si>
  <si>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</si>
  <si>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</si>
  <si>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</si>
  <si>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</si>
  <si>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</si>
  <si>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</si>
  <si>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</si>
  <si>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</si>
  <si>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</si>
  <si>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</si>
  <si>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</si>
  <si>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</si>
  <si>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</si>
  <si>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</si>
  <si>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</si>
  <si>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</si>
  <si>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</si>
  <si>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</si>
  <si>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</si>
  <si>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</si>
  <si>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</si>
  <si>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</si>
  <si>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</si>
  <si>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</si>
  <si>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</si>
  <si>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</si>
  <si>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</si>
  <si>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</si>
  <si>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</si>
  <si>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</si>
  <si>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</si>
  <si>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</si>
  <si>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</si>
  <si>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</si>
  <si>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</si>
  <si>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</si>
  <si>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</si>
  <si>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</si>
  <si>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</si>
  <si>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</si>
  <si>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</si>
  <si>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</si>
  <si>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</si>
  <si>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</si>
  <si>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</si>
  <si>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</si>
  <si>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</si>
  <si>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</si>
  <si>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</si>
  <si>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</si>
  <si>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</si>
  <si>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</si>
  <si>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</si>
  <si>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</si>
  <si>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</si>
  <si>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</si>
  <si>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</si>
  <si>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</si>
  <si>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</si>
  <si>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</si>
  <si>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</si>
  <si>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</si>
  <si>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</si>
  <si>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</si>
  <si>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</si>
  <si>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</si>
  <si>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</si>
  <si>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</si>
  <si>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</si>
  <si>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</si>
  <si>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</si>
  <si>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</si>
  <si>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</si>
  <si>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</si>
  <si>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</si>
  <si>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</si>
  <si>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</si>
  <si>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</si>
  <si>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</si>
  <si>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</si>
  <si>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</si>
  <si>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</si>
  <si>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</si>
  <si>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</si>
  <si>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</si>
  <si>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</si>
  <si>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</si>
  <si>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</si>
  <si>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</si>
  <si>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</si>
  <si>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</si>
  <si>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</si>
  <si>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</si>
  <si>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</si>
  <si>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</si>
  <si>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</si>
  <si>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</si>
  <si>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</si>
  <si>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</si>
  <si>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</si>
  <si>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</si>
  <si>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</si>
  <si>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</si>
  <si>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</si>
  <si>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</si>
  <si>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</si>
  <si>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</si>
  <si>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</si>
  <si>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</si>
  <si>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</si>
  <si>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</si>
  <si>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</si>
  <si>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</si>
  <si>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</si>
  <si>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</si>
  <si>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</si>
  <si>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</si>
  <si>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</si>
  <si>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</si>
  <si>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</si>
  <si>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</si>
  <si>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</si>
  <si>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</si>
  <si>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</si>
  <si>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</si>
  <si>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</si>
  <si>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</si>
  <si>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</si>
  <si>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</si>
  <si>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</si>
  <si>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</si>
  <si>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</si>
  <si>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</si>
  <si>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</si>
  <si>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</si>
  <si>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</si>
  <si>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</si>
  <si>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</si>
  <si>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</si>
  <si>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</si>
  <si>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</si>
  <si>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</si>
  <si>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</si>
  <si>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</si>
  <si>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</si>
  <si>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</si>
  <si>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</si>
  <si>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</si>
  <si>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</si>
  <si>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</si>
  <si>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</si>
  <si>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</si>
  <si>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</si>
  <si>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</si>
  <si>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</si>
  <si>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</si>
  <si>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</si>
  <si>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</si>
  <si>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</si>
  <si>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</si>
  <si>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</si>
  <si>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</si>
  <si>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</si>
  <si>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</si>
  <si>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</si>
  <si>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</si>
  <si>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</si>
  <si>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</si>
  <si>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</si>
  <si>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</si>
  <si>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</si>
  <si>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</si>
  <si>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</si>
  <si>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</si>
  <si>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</si>
  <si>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</si>
  <si>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</si>
  <si>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</si>
  <si>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</si>
  <si>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</si>
  <si>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</si>
  <si>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</si>
  <si>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</si>
  <si>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</si>
  <si>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</si>
  <si>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</si>
  <si>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</si>
  <si>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</si>
  <si>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</si>
  <si>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</si>
  <si>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</si>
  <si>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</si>
  <si>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</si>
  <si>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</si>
  <si>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</si>
  <si>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</si>
  <si>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</si>
  <si>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</si>
  <si>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</si>
  <si>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</si>
  <si>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</si>
  <si>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</si>
  <si>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</si>
  <si>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</si>
  <si>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</si>
  <si>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</si>
  <si>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</si>
  <si>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</si>
  <si>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</si>
  <si>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</si>
  <si>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</si>
  <si>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</si>
  <si>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</si>
  <si>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</si>
  <si>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</si>
  <si>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</si>
  <si>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</si>
  <si>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</si>
  <si>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</si>
  <si>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</si>
  <si>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</si>
  <si>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</si>
  <si>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</si>
  <si>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</si>
  <si>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</si>
  <si>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</si>
  <si>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</si>
  <si>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</si>
  <si>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</si>
  <si>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</si>
  <si>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</si>
  <si>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</si>
  <si>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</si>
  <si>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</si>
  <si>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</si>
  <si>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</si>
  <si>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</si>
  <si>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</si>
  <si>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</si>
  <si>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</si>
  <si>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</si>
  <si>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</si>
  <si>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</si>
  <si>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</si>
  <si>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</si>
  <si>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</si>
  <si>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</si>
  <si>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</si>
  <si>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</si>
  <si>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</si>
  <si>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</si>
  <si>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</si>
  <si>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</si>
  <si>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</si>
  <si>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</si>
  <si>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</si>
  <si>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</si>
  <si>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</si>
  <si>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</si>
  <si>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</si>
  <si>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</si>
  <si>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</si>
  <si>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</si>
  <si>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</si>
  <si>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</si>
  <si>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</si>
  <si>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</si>
  <si>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</si>
  <si>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</si>
  <si>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</si>
  <si>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</si>
  <si>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</si>
  <si>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</si>
  <si>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</si>
  <si>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</si>
  <si>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</si>
  <si>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</si>
  <si>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</si>
  <si>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</si>
  <si>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</si>
  <si>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</si>
  <si>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</si>
  <si>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</si>
  <si>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</si>
  <si>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</si>
  <si>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</si>
  <si>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</si>
  <si>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</si>
  <si>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</si>
  <si>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</si>
  <si>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</si>
  <si>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</si>
  <si>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</si>
  <si>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</si>
  <si>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</si>
  <si>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</si>
  <si>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</si>
  <si>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</si>
  <si>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</si>
  <si>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</si>
  <si>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</si>
  <si>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</si>
  <si>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</si>
  <si>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</si>
  <si>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</si>
  <si>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</si>
  <si>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</si>
  <si>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</si>
  <si>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</si>
  <si>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</si>
  <si>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</si>
  <si>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</si>
  <si>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</si>
  <si>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</si>
  <si>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</si>
  <si>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</si>
  <si>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</si>
  <si>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</si>
  <si>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</si>
  <si>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</si>
  <si>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</si>
  <si>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</si>
  <si>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</si>
  <si>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</si>
  <si>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</si>
  <si>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</si>
  <si>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</si>
  <si>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</si>
  <si>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</si>
  <si>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</si>
  <si>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</si>
  <si>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</si>
  <si>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</si>
  <si>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</si>
  <si>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</si>
  <si>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</si>
  <si>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</si>
  <si>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</si>
  <si>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</si>
  <si>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</si>
  <si>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</si>
  <si>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</si>
  <si>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</si>
  <si>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</si>
  <si>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</si>
  <si>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</si>
  <si>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</si>
  <si>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</si>
  <si>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</si>
  <si>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</si>
  <si>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</si>
  <si>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</si>
  <si>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</si>
  <si>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</si>
  <si>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</si>
  <si>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</si>
  <si>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</si>
  <si>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</si>
  <si>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</si>
  <si>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</si>
  <si>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</si>
  <si>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</si>
  <si>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</si>
  <si>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</si>
  <si>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</si>
  <si>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</si>
  <si>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</si>
  <si>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</si>
  <si>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</si>
  <si>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</si>
  <si>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</si>
  <si>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</si>
  <si>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</si>
  <si>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</si>
  <si>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</si>
  <si>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</si>
  <si>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</si>
  <si>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</si>
  <si>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</si>
  <si>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</si>
  <si>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</si>
  <si>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</si>
  <si>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</si>
  <si>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</si>
  <si>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</si>
  <si>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</si>
  <si>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</si>
  <si>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</si>
  <si>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</si>
  <si>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</si>
  <si>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</si>
  <si>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</si>
  <si>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</si>
  <si>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</si>
  <si>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</si>
  <si>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</si>
  <si>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</si>
  <si>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</si>
  <si>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</si>
  <si>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</si>
  <si>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</si>
  <si>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</si>
  <si>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</si>
  <si>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</si>
  <si>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</si>
  <si>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</si>
  <si>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</si>
  <si>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</si>
  <si>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</si>
  <si>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</si>
  <si>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</si>
  <si>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</si>
  <si>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</si>
  <si>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</si>
  <si>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</si>
  <si>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</si>
  <si>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</si>
  <si>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</si>
  <si>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</si>
  <si>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</si>
  <si>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</si>
  <si>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</si>
  <si>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</si>
  <si>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</si>
  <si>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</si>
  <si>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</si>
  <si>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</si>
  <si>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</si>
  <si>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</si>
  <si>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</si>
  <si>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</si>
  <si>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</si>
  <si>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</si>
  <si>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</si>
  <si>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</si>
  <si>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</si>
  <si>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</si>
  <si>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</si>
  <si>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</si>
  <si>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</si>
  <si>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</si>
  <si>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</si>
  <si>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</si>
  <si>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</si>
  <si>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</si>
  <si>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</si>
  <si>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</si>
  <si>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</si>
  <si>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</si>
  <si>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</si>
  <si>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</si>
  <si>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</si>
  <si>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</si>
  <si>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</si>
  <si>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</si>
  <si>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</si>
  <si>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</si>
  <si>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</si>
  <si>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</si>
  <si>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</si>
  <si>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</si>
  <si>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</si>
  <si>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</si>
  <si>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</si>
  <si>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</si>
  <si>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</si>
  <si>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</si>
  <si>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</si>
  <si>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</si>
  <si>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</si>
  <si>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</si>
  <si>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</si>
  <si>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</si>
  <si>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</si>
  <si>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</si>
  <si>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</si>
  <si>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</si>
  <si>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</si>
  <si>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</si>
  <si>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</si>
  <si>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</si>
  <si>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</si>
  <si>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</si>
  <si>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</si>
  <si>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</si>
  <si>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</si>
  <si>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</si>
  <si>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</si>
  <si>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</si>
  <si>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</si>
  <si>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</si>
  <si>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</si>
  <si>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</si>
  <si>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</si>
  <si>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</si>
  <si>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</si>
  <si>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</si>
  <si>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</si>
  <si>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</si>
  <si>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</si>
  <si>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</si>
  <si>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</si>
  <si>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</si>
  <si>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</si>
  <si>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</si>
  <si>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</si>
  <si>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</si>
  <si>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</si>
  <si>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</si>
  <si>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</si>
  <si>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</si>
  <si>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</si>
  <si>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</si>
  <si>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</si>
  <si>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</si>
  <si>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</si>
  <si>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</si>
  <si>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</si>
  <si>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</si>
  <si>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</si>
  <si>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</si>
  <si>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</si>
  <si>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</si>
  <si>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</si>
  <si>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</si>
  <si>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</si>
  <si>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</si>
  <si>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</si>
  <si>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</si>
  <si>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</si>
  <si>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</si>
  <si>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</si>
  <si>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</si>
  <si>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</si>
  <si>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</si>
  <si>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</si>
  <si>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</si>
  <si>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</si>
  <si>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</si>
  <si>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</si>
  <si>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</si>
  <si>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</si>
  <si>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</si>
  <si>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</si>
  <si>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</si>
  <si>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</si>
  <si>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</si>
  <si>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</si>
  <si>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</si>
  <si>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</si>
  <si>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</si>
  <si>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</si>
  <si>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</si>
  <si>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</si>
  <si>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</si>
  <si>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</si>
  <si>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</si>
  <si>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</si>
  <si>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</si>
  <si>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</si>
  <si>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</si>
  <si>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</si>
  <si>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</si>
  <si>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</si>
  <si>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</si>
  <si>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</si>
  <si>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</si>
  <si>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</si>
  <si>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</si>
  <si>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</si>
  <si>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</si>
  <si>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</si>
  <si>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</si>
  <si>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</si>
  <si>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</si>
  <si>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</si>
  <si>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</si>
  <si>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</si>
  <si>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</si>
  <si>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</si>
  <si>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</si>
  <si>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</si>
  <si>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</si>
  <si>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</si>
  <si>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</si>
  <si>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</si>
  <si>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</si>
  <si>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</si>
  <si>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</si>
  <si>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</si>
  <si>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</si>
  <si>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</si>
  <si>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</si>
  <si>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</si>
  <si>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</si>
  <si>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</si>
  <si>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</si>
  <si>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</si>
  <si>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</si>
  <si>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</si>
  <si>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</si>
  <si>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</si>
  <si>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</si>
  <si>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</si>
  <si>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</si>
  <si>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</si>
  <si>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</si>
  <si>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</si>
  <si>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</si>
  <si>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</si>
  <si>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</si>
  <si>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</si>
  <si>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</si>
  <si>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</si>
  <si>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</si>
  <si>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</si>
  <si>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</si>
  <si>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</si>
  <si>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</si>
  <si>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</si>
  <si>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</si>
  <si>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</si>
  <si>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</si>
  <si>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</si>
  <si>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</si>
  <si>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</si>
  <si>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</si>
  <si>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</si>
  <si>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</si>
  <si>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</si>
  <si>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</si>
  <si>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</si>
  <si>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</si>
  <si>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</si>
  <si>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</si>
  <si>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</si>
  <si>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</si>
  <si>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</si>
  <si>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</si>
  <si>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</si>
  <si>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</si>
  <si>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</si>
  <si>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</si>
  <si>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</si>
  <si>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</si>
  <si>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</si>
  <si>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</si>
  <si>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</si>
  <si>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</si>
  <si>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</si>
  <si>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</si>
  <si>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</si>
  <si>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</si>
  <si>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</si>
  <si>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</si>
  <si>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</si>
  <si>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</si>
  <si>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</si>
  <si>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</si>
  <si>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</si>
  <si>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</si>
  <si>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</si>
  <si>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</si>
  <si>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</si>
  <si>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</si>
  <si>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</si>
  <si>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</si>
  <si>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</si>
  <si>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</si>
  <si>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</si>
  <si>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</si>
  <si>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</si>
  <si>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</si>
  <si>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</si>
  <si>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</si>
  <si>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</si>
  <si>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</si>
  <si>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</si>
  <si>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</si>
  <si>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</si>
  <si>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</si>
  <si>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</si>
  <si>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</si>
  <si>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</si>
  <si>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</si>
  <si>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</si>
  <si>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</si>
  <si>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</si>
  <si>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</si>
  <si>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</si>
  <si>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</si>
  <si>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</si>
  <si>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</si>
  <si>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</si>
  <si>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</si>
  <si>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</si>
  <si>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</si>
  <si>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</si>
  <si>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</si>
  <si>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</si>
  <si>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</si>
  <si>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</si>
  <si>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</si>
  <si>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</si>
  <si>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</si>
  <si>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</si>
  <si>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</si>
  <si>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</si>
  <si>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</si>
  <si>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</si>
  <si>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</si>
  <si>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</si>
  <si>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</si>
  <si>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</si>
  <si>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</si>
  <si>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</si>
  <si>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</si>
  <si>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</si>
  <si>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</si>
  <si>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</si>
  <si>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</si>
  <si>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</si>
  <si>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</si>
  <si>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</si>
  <si>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</si>
  <si>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</si>
  <si>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</si>
  <si>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</si>
  <si>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</si>
  <si>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</si>
  <si>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</si>
  <si>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</si>
  <si>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</si>
  <si>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</si>
  <si>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</si>
  <si>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</si>
  <si>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</si>
  <si>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</si>
  <si>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</si>
  <si>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</si>
  <si>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</si>
  <si>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</si>
  <si>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</si>
  <si>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</si>
  <si>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</si>
  <si>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</si>
  <si>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</si>
  <si>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</si>
  <si>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</si>
  <si>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</si>
  <si>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</si>
  <si>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</si>
  <si>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</si>
  <si>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</si>
  <si>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</si>
  <si>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</si>
  <si>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</si>
  <si>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</si>
  <si>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</si>
  <si>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</si>
  <si>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</si>
  <si>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</si>
  <si>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</si>
  <si>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</si>
  <si>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</si>
  <si>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</si>
  <si>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</si>
  <si>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</si>
  <si>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</si>
  <si>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</si>
  <si>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</si>
  <si>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</si>
  <si>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</si>
  <si>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</si>
  <si>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</si>
  <si>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</si>
  <si>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</si>
  <si>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</si>
  <si>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</si>
  <si>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</si>
  <si>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</si>
  <si>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</si>
  <si>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</si>
  <si>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</si>
  <si>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</si>
  <si>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</si>
  <si>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</si>
  <si>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</si>
  <si>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</si>
  <si>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</si>
  <si>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</si>
  <si>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</si>
  <si>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</si>
  <si>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</si>
  <si>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</si>
  <si>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</si>
  <si>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</si>
  <si>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</si>
  <si>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</si>
  <si>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</si>
  <si>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</si>
  <si>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</si>
  <si>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</si>
  <si>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</si>
  <si>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</si>
  <si>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</si>
  <si>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</si>
  <si>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</si>
  <si>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</si>
  <si>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</si>
  <si>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</si>
  <si>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</si>
  <si>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</si>
  <si>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</si>
  <si>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</si>
  <si>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</si>
  <si>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</si>
  <si>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</si>
  <si>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</si>
  <si>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</si>
  <si>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</si>
  <si>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</si>
  <si>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</si>
  <si>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</si>
  <si>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</si>
  <si>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</si>
  <si>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</si>
  <si>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</si>
  <si>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</si>
  <si>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</si>
  <si>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</si>
  <si>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</si>
  <si>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</si>
  <si>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</si>
  <si>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</si>
  <si>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</si>
  <si>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</si>
  <si>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</si>
  <si>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</si>
  <si>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</si>
  <si>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</si>
  <si>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</si>
  <si>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</si>
  <si>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</si>
  <si>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</si>
  <si>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</si>
  <si>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</si>
  <si>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</si>
  <si>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</si>
  <si>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</si>
  <si>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</si>
  <si>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</si>
  <si>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</si>
  <si>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</si>
  <si>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</si>
  <si>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</si>
  <si>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</si>
  <si>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</si>
  <si>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</si>
  <si>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</si>
  <si>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</si>
  <si>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</si>
  <si>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</si>
  <si>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</si>
  <si>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</si>
  <si>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</si>
  <si>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</si>
  <si>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</si>
  <si>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</si>
  <si>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</si>
  <si>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</si>
  <si>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</si>
  <si>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</si>
  <si>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</si>
  <si>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</si>
  <si>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</si>
  <si>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</si>
  <si>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</si>
  <si>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</si>
  <si>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</si>
  <si>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</si>
  <si>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</si>
  <si>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</si>
  <si>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</si>
  <si>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</si>
  <si>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</si>
  <si>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</si>
  <si>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</si>
  <si>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</si>
  <si>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</si>
  <si>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</si>
  <si>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</si>
  <si>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</si>
  <si>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</si>
  <si>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</si>
  <si>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</si>
  <si>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</si>
  <si>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</si>
  <si>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</si>
  <si>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</si>
  <si>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</si>
  <si>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</si>
  <si>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</si>
  <si>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</si>
  <si>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</si>
  <si>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</si>
  <si>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</si>
  <si>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</si>
  <si>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</si>
  <si>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</si>
  <si>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</si>
  <si>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</si>
  <si>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</si>
  <si>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</si>
  <si>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</si>
  <si>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</si>
  <si>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</si>
  <si>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</si>
  <si>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</si>
  <si>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</si>
  <si>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</si>
  <si>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</si>
  <si>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</si>
  <si>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</si>
  <si>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</si>
  <si>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</si>
  <si>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</si>
  <si>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</si>
  <si>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</si>
  <si>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</si>
  <si>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</si>
  <si>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</si>
  <si>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</si>
  <si>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</si>
  <si>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</si>
  <si>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</si>
  <si>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</si>
  <si>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</si>
  <si>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</si>
  <si>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</si>
  <si>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</si>
  <si>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</si>
  <si>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</si>
  <si>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</si>
  <si>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</si>
  <si>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</si>
  <si>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</si>
  <si>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</si>
  <si>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</si>
  <si>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</si>
  <si>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</si>
  <si>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</si>
  <si>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</si>
  <si>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</si>
  <si>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</si>
  <si>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</si>
  <si>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</si>
  <si>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</si>
  <si>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</si>
  <si>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</si>
  <si>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</si>
  <si>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</si>
  <si>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</si>
  <si>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</si>
  <si>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</si>
  <si>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</si>
  <si>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</si>
  <si>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</si>
  <si>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</si>
  <si>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</si>
  <si>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</si>
  <si>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</si>
  <si>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</si>
  <si>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</si>
  <si>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</si>
  <si>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</si>
  <si>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</si>
  <si>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</si>
  <si>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</si>
  <si>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</si>
  <si>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</si>
  <si>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</si>
  <si>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</si>
  <si>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</si>
  <si>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</si>
  <si>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</si>
  <si>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</si>
  <si>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</si>
  <si>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</si>
  <si>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</si>
  <si>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</si>
  <si>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</si>
  <si>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</si>
  <si>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</si>
  <si>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</si>
  <si>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</si>
  <si>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</si>
  <si>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</si>
  <si>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</si>
  <si>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</si>
  <si>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</si>
  <si>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</si>
  <si>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</si>
  <si>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</si>
  <si>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</si>
  <si>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</si>
  <si>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</si>
  <si>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</si>
  <si>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</si>
  <si>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</si>
  <si>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</si>
  <si>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</si>
  <si>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</si>
  <si>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</si>
  <si>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</si>
  <si>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</si>
  <si>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</si>
  <si>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</si>
  <si>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</si>
  <si>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</si>
  <si>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</si>
  <si>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</si>
  <si>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</si>
  <si>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</si>
  <si>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</si>
  <si>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</si>
  <si>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</si>
  <si>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</si>
  <si>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</si>
  <si>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</si>
  <si>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</si>
  <si>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</si>
  <si>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</si>
  <si>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</si>
  <si>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</si>
  <si>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</si>
  <si>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</si>
  <si>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</si>
  <si>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</si>
  <si>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</si>
  <si>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</si>
  <si>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</si>
  <si>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</si>
  <si>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</si>
  <si>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</si>
  <si>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</si>
  <si>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</si>
  <si>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</si>
  <si>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</si>
  <si>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</si>
  <si>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</si>
  <si>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</si>
  <si>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</si>
  <si>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</si>
  <si>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</si>
  <si>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</si>
  <si>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</si>
  <si>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</si>
  <si>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</si>
  <si>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</si>
  <si>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</si>
  <si>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</si>
  <si>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</si>
  <si>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</si>
  <si>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</si>
  <si>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</si>
  <si>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</si>
  <si>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</si>
  <si>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</si>
  <si>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</si>
  <si>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</si>
  <si>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</si>
  <si>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</si>
  <si>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</si>
  <si>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</si>
  <si>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</si>
  <si>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</si>
  <si>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</si>
  <si>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</si>
  <si>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</si>
  <si>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</si>
  <si>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</si>
  <si>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</si>
  <si>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</si>
  <si>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</si>
  <si>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</si>
  <si>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</si>
  <si>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</si>
  <si>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</si>
  <si>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</si>
  <si>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</si>
  <si>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</si>
  <si>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</si>
  <si>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</si>
  <si>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</si>
  <si>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</si>
  <si>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</si>
  <si>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</si>
  <si>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</si>
  <si>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</si>
  <si>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</si>
  <si>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</si>
  <si>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</si>
  <si>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</si>
  <si>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</si>
  <si>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</si>
  <si>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</si>
  <si>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</si>
  <si>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</si>
  <si>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</si>
  <si>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</si>
  <si>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</si>
  <si>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</si>
  <si>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</si>
  <si>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</si>
  <si>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</si>
  <si>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</si>
  <si>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</si>
  <si>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</si>
  <si>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</si>
  <si>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</si>
  <si>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</si>
  <si>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</si>
  <si>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</si>
  <si>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</si>
  <si>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</si>
  <si>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</si>
  <si>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</si>
  <si>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</si>
  <si>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</si>
  <si>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</si>
  <si>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</si>
  <si>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</si>
  <si>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</si>
  <si>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</si>
  <si>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</si>
  <si>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</si>
  <si>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</si>
  <si>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</si>
  <si>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</si>
  <si>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</si>
  <si>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</si>
  <si>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</si>
  <si>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</si>
  <si>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</si>
  <si>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</si>
  <si>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</si>
  <si>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</si>
  <si>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</si>
  <si>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</si>
  <si>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</si>
  <si>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</si>
  <si>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</si>
  <si>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</si>
  <si>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</si>
  <si>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</si>
  <si>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</si>
  <si>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</si>
  <si>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</si>
  <si>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</si>
  <si>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</si>
  <si>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</si>
  <si>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</si>
  <si>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</si>
  <si>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</si>
  <si>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</si>
  <si>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</si>
  <si>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</si>
  <si>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</si>
  <si>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</si>
  <si>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</si>
  <si>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</si>
  <si>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</si>
  <si>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</si>
  <si>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</si>
  <si>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</si>
  <si>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</si>
  <si>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</si>
  <si>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</si>
  <si>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</si>
  <si>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</si>
  <si>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</si>
  <si>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</si>
  <si>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</si>
  <si>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</si>
  <si>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</si>
  <si>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</si>
  <si>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</si>
  <si>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</si>
  <si>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</si>
  <si>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</si>
  <si>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</si>
  <si>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</si>
  <si>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</si>
  <si>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</si>
  <si>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</si>
  <si>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</si>
  <si>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</si>
  <si>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</si>
  <si>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</si>
  <si>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</si>
  <si>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</si>
  <si>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</si>
  <si>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</si>
  <si>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</si>
  <si>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</si>
  <si>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</si>
  <si>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</si>
  <si>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</si>
  <si>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</si>
  <si>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</si>
  <si>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</si>
  <si>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</si>
  <si>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</si>
  <si>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</si>
  <si>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</si>
  <si>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</si>
  <si>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</si>
  <si>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</si>
  <si>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</si>
  <si>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</si>
  <si>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</si>
  <si>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</si>
  <si>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</si>
  <si>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</si>
  <si>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</si>
  <si>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</si>
  <si>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</si>
  <si>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</si>
  <si>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</si>
  <si>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</si>
  <si>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</si>
  <si>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</si>
  <si>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</si>
  <si>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</si>
  <si>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</si>
  <si>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</si>
  <si>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</si>
  <si>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</si>
  <si>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</si>
  <si>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</si>
  <si>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</si>
  <si>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</si>
  <si>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</si>
  <si>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</si>
  <si>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</si>
  <si>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</si>
  <si>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</si>
  <si>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</si>
  <si>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</si>
  <si>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</si>
  <si>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</si>
  <si>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</si>
  <si>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</si>
  <si>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</si>
  <si>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</si>
  <si>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</si>
  <si>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</si>
  <si>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</si>
  <si>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</si>
  <si>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</si>
  <si>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</si>
  <si>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</si>
  <si>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</si>
  <si>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</si>
  <si>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</si>
  <si>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</si>
  <si>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</si>
  <si>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</si>
  <si>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</si>
  <si>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</si>
  <si>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</si>
  <si>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</si>
  <si>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</si>
  <si>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</si>
  <si>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</si>
  <si>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</si>
  <si>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</si>
  <si>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</si>
  <si>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</si>
  <si>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</si>
  <si>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</si>
  <si>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</si>
  <si>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</si>
  <si>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</si>
  <si>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</si>
  <si>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</si>
  <si>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</si>
  <si>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</si>
  <si>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</si>
  <si>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</si>
  <si>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</si>
  <si>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</si>
  <si>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</si>
  <si>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</si>
  <si>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</si>
  <si>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</si>
  <si>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</si>
  <si>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</si>
  <si>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</si>
  <si>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</si>
  <si>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</si>
  <si>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</si>
  <si>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</si>
  <si>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</si>
  <si>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</si>
  <si>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</si>
  <si>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</si>
  <si>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</si>
  <si>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</si>
  <si>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</si>
  <si>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</si>
  <si>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</si>
  <si>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</si>
  <si>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</si>
  <si>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</si>
  <si>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</si>
  <si>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</si>
  <si>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</si>
  <si>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</si>
  <si>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</si>
  <si>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</si>
  <si>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</si>
  <si>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</si>
  <si>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</si>
  <si>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</si>
  <si>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</si>
  <si>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</si>
  <si>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</si>
  <si>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</si>
  <si>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</si>
  <si>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</si>
  <si>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</si>
  <si>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</si>
  <si>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</si>
  <si>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</si>
  <si>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</si>
  <si>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</si>
  <si>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</si>
  <si>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</si>
  <si>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</si>
  <si>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</si>
  <si>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</si>
  <si>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</si>
  <si>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</si>
  <si>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</si>
  <si>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</si>
  <si>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</si>
  <si>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</si>
  <si>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</si>
  <si>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</si>
  <si>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</si>
  <si>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</si>
  <si>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</si>
  <si>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</si>
  <si>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</si>
  <si>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</si>
  <si>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</si>
  <si>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</si>
  <si>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</si>
  <si>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</si>
  <si>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</si>
  <si>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</si>
  <si>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</si>
  <si>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</si>
  <si>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</si>
  <si>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</si>
  <si>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</si>
  <si>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</si>
  <si>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</si>
  <si>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</si>
  <si>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</si>
  <si>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</si>
  <si>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</si>
  <si>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</si>
  <si>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</si>
  <si>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</si>
  <si>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</si>
  <si>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</si>
  <si>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</si>
  <si>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</si>
  <si>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</si>
  <si>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</si>
  <si>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</si>
  <si>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</si>
  <si>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</si>
  <si>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</si>
  <si>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</si>
  <si>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</si>
  <si>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</si>
  <si>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</si>
  <si>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</si>
  <si>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</si>
  <si>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</si>
  <si>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</si>
  <si>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</si>
  <si>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</si>
  <si>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</si>
  <si>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</si>
  <si>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</si>
  <si>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</si>
  <si>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</si>
  <si>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</si>
  <si>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</si>
  <si>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</si>
  <si>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</si>
  <si>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</si>
  <si>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</si>
  <si>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</si>
  <si>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</si>
  <si>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</si>
  <si>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</si>
  <si>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</si>
  <si>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</si>
  <si>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</si>
  <si>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</si>
  <si>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</si>
  <si>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</si>
  <si>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</si>
  <si>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</si>
  <si>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</si>
  <si>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</si>
  <si>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</si>
  <si>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</si>
  <si>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</si>
  <si>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</si>
  <si>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</si>
  <si>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</si>
  <si>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</si>
  <si>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</si>
  <si>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</si>
  <si>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</si>
  <si>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</si>
  <si>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</si>
  <si>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</si>
  <si>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</si>
  <si>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</si>
  <si>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</si>
  <si>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</si>
  <si>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</si>
  <si>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</si>
  <si>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</si>
  <si>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</si>
  <si>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</si>
  <si>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</si>
  <si>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</si>
  <si>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</si>
  <si>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</si>
  <si>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</si>
  <si>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</si>
  <si>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</si>
  <si>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</si>
  <si>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</si>
  <si>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</si>
  <si>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</si>
  <si>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</si>
  <si>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</si>
  <si>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</si>
  <si>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</si>
  <si>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</si>
  <si>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</si>
  <si>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</si>
  <si>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</si>
  <si>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</si>
  <si>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</si>
  <si>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</si>
  <si>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</si>
  <si>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</si>
  <si>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</si>
  <si>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</si>
  <si>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</si>
  <si>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</si>
  <si>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</si>
  <si>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</si>
  <si>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</si>
  <si>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</si>
  <si>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</si>
  <si>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</si>
  <si>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</si>
  <si>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</si>
  <si>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</si>
  <si>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</si>
  <si>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</si>
  <si>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</si>
  <si>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</si>
  <si>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</si>
  <si>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</si>
  <si>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</si>
  <si>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</si>
  <si>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</si>
  <si>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</si>
  <si>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</si>
  <si>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</si>
  <si>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</si>
  <si>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</si>
  <si>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</si>
  <si>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</si>
  <si>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</si>
  <si>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</si>
  <si>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</si>
  <si>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</si>
  <si>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</si>
  <si>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</si>
  <si>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</si>
  <si>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</si>
  <si>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</si>
  <si>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</si>
  <si>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</si>
  <si>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</si>
  <si>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</si>
  <si>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</si>
  <si>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</si>
  <si>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</si>
  <si>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</si>
  <si>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</si>
  <si>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</si>
  <si>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</si>
  <si>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</si>
  <si>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</si>
  <si>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</si>
  <si>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</si>
  <si>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</si>
  <si>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</si>
  <si>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</si>
  <si>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</si>
  <si>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</si>
  <si>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</si>
  <si>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</si>
  <si>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</si>
  <si>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</si>
  <si>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</si>
  <si>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</si>
  <si>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</si>
  <si>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</si>
  <si>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</si>
  <si>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</si>
  <si>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</si>
  <si>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</si>
  <si>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</si>
  <si>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</si>
  <si>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</si>
  <si>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</si>
  <si>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</si>
  <si>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</si>
  <si>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</si>
  <si>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</si>
  <si>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</si>
  <si>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</si>
  <si>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</si>
  <si>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</si>
  <si>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</si>
  <si>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</si>
  <si>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</si>
  <si>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</si>
  <si>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</si>
  <si>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</si>
  <si>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</si>
  <si>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</si>
  <si>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</si>
  <si>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</si>
  <si>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</si>
  <si>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</si>
  <si>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</si>
  <si>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</si>
  <si>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</si>
  <si>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</si>
  <si>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</si>
  <si>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</si>
  <si>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</si>
  <si>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</si>
  <si>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</si>
  <si>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</si>
  <si>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</si>
  <si>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</si>
  <si>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</si>
  <si>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</si>
  <si>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</si>
  <si>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</si>
  <si>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</si>
  <si>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</si>
  <si>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</si>
  <si>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</si>
  <si>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</si>
  <si>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</si>
  <si>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</si>
  <si>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</si>
  <si>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</si>
  <si>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</si>
  <si>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</si>
  <si>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</si>
  <si>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</si>
  <si>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</si>
  <si>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</si>
  <si>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</si>
  <si>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</si>
  <si>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</si>
  <si>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</si>
  <si>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</si>
  <si>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</si>
  <si>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</si>
  <si>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</si>
  <si>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</si>
  <si>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</si>
  <si>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</si>
  <si>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</si>
  <si>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</si>
  <si>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</si>
  <si>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</si>
  <si>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</si>
  <si>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</si>
  <si>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</si>
  <si>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</si>
  <si>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</si>
  <si>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</si>
  <si>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</si>
  <si>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</si>
  <si>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</si>
  <si>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</si>
  <si>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</si>
  <si>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</si>
  <si>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</si>
  <si>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</si>
  <si>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</si>
  <si>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</si>
  <si>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</si>
  <si>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</si>
  <si>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</si>
  <si>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</si>
  <si>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</si>
  <si>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</si>
  <si>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</si>
  <si>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</si>
  <si>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</si>
  <si>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</si>
  <si>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</si>
  <si>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</si>
  <si>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</si>
  <si>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</si>
  <si>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</si>
  <si>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</si>
  <si>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</si>
  <si>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</si>
  <si>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</si>
  <si>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</si>
  <si>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</si>
  <si>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</si>
  <si>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</si>
  <si>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</si>
  <si>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</si>
  <si>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</si>
  <si>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</si>
  <si>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</si>
  <si>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</si>
  <si>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</si>
  <si>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</si>
  <si>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</si>
  <si>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</si>
  <si>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</si>
  <si>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</si>
  <si>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</si>
  <si>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</si>
  <si>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</si>
  <si>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</si>
  <si>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</si>
  <si>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</si>
  <si>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</si>
  <si>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</si>
  <si>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</si>
  <si>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</si>
  <si>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</si>
  <si>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</si>
  <si>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</si>
  <si>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</si>
  <si>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</si>
  <si>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</si>
  <si>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</si>
  <si>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</si>
  <si>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</si>
  <si>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</si>
  <si>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</si>
  <si>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</si>
  <si>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</si>
  <si>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</si>
  <si>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</si>
  <si>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</si>
  <si>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</si>
  <si>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</si>
  <si>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</si>
  <si>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</si>
  <si>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</si>
  <si>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</si>
  <si>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</si>
  <si>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</si>
  <si>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</si>
  <si>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</si>
  <si>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</si>
  <si>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</si>
  <si>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</si>
  <si>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</si>
  <si>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</si>
  <si>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</si>
  <si>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</si>
  <si>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</si>
  <si>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</si>
  <si>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</si>
  <si>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</si>
  <si>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</si>
  <si>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</si>
  <si>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</si>
  <si>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</si>
  <si>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</si>
  <si>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</si>
  <si>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</si>
  <si>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</si>
  <si>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</si>
  <si>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</si>
  <si>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</si>
  <si>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</si>
  <si>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</si>
  <si>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</si>
  <si>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</si>
  <si>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</si>
  <si>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</si>
  <si>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</si>
  <si>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</si>
  <si>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</si>
  <si>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</si>
  <si>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</si>
  <si>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</si>
  <si>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</si>
  <si>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</si>
  <si>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</si>
  <si>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</si>
  <si>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</si>
  <si>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</si>
  <si>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</si>
  <si>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</si>
  <si>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</si>
  <si>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</si>
  <si>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</si>
  <si>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</si>
  <si>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</si>
  <si>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</si>
  <si>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</si>
  <si>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</si>
  <si>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</si>
  <si>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</si>
  <si>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</si>
  <si>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</si>
  <si>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</si>
  <si>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</si>
  <si>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</si>
  <si>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</si>
  <si>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</si>
  <si>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</si>
  <si>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</si>
  <si>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</si>
  <si>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</si>
  <si>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</si>
  <si>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</si>
  <si>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</si>
  <si>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</si>
  <si>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</si>
  <si>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</si>
  <si>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</si>
  <si>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</si>
  <si>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</si>
  <si>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</si>
  <si>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</si>
  <si>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</si>
  <si>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</si>
  <si>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</si>
  <si>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</si>
  <si>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</si>
  <si>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</si>
  <si>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</si>
  <si>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</si>
  <si>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</si>
  <si>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</si>
  <si>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</si>
  <si>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</si>
  <si>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</si>
  <si>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</si>
  <si>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</si>
  <si>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</si>
  <si>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</si>
  <si>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</si>
  <si>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</si>
  <si>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</si>
  <si>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</si>
  <si>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</si>
  <si>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</si>
  <si>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</si>
  <si>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</si>
  <si>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</si>
  <si>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</si>
  <si>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</si>
  <si>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</si>
  <si>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</si>
  <si>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</si>
  <si>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</si>
  <si>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</si>
  <si>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</si>
  <si>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</si>
  <si>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</si>
  <si>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</si>
  <si>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</si>
  <si>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</si>
  <si>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</si>
  <si>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</si>
  <si>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</si>
  <si>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</si>
  <si>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</si>
  <si>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</si>
  <si>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</si>
  <si>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</si>
  <si>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</si>
  <si>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</si>
  <si>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</si>
  <si>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</si>
  <si>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</si>
  <si>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</si>
  <si>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</si>
  <si>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</si>
  <si>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</si>
  <si>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</si>
  <si>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</si>
  <si>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</si>
  <si>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</si>
  <si>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</si>
  <si>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</si>
  <si>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</si>
  <si>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</si>
  <si>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</si>
  <si>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</si>
  <si>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</si>
  <si>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</si>
  <si>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</si>
  <si>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</si>
  <si>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</si>
  <si>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</si>
  <si>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</si>
  <si>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</si>
  <si>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</si>
  <si>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</si>
  <si>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</si>
  <si>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</si>
  <si>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</si>
  <si>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</si>
  <si>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</si>
  <si>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</si>
  <si>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</si>
  <si>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</si>
  <si>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</si>
  <si>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</si>
  <si>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</si>
  <si>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</si>
  <si>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</si>
  <si>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</si>
  <si>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</si>
  <si>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</si>
  <si>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</si>
  <si>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</si>
  <si>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</si>
  <si>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</si>
  <si>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</si>
  <si>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</si>
  <si>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</si>
  <si>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</si>
  <si>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</si>
  <si>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</si>
  <si>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</si>
  <si>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</si>
  <si>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</si>
  <si>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</si>
  <si>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</si>
  <si>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</si>
  <si>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</si>
  <si>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</si>
  <si>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</si>
  <si>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</si>
  <si>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</si>
  <si>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</si>
  <si>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</si>
  <si>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</si>
  <si>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</si>
  <si>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</si>
  <si>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</si>
  <si>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</si>
  <si>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</si>
  <si>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</si>
  <si>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</si>
  <si>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</si>
  <si>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</si>
  <si>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</si>
  <si>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</si>
  <si>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</si>
  <si>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</si>
  <si>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</si>
  <si>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</si>
  <si>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</si>
  <si>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</si>
  <si>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</si>
  <si>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</si>
  <si>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</si>
  <si>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</si>
  <si>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</si>
  <si>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</si>
  <si>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</si>
  <si>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</si>
  <si>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</si>
  <si>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</si>
  <si>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</si>
  <si>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</si>
  <si>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</si>
  <si>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</si>
  <si>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</si>
  <si>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</si>
  <si>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</si>
  <si>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</si>
  <si>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</si>
  <si>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</si>
  <si>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</si>
  <si>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</si>
  <si>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</si>
  <si>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</si>
  <si>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</si>
  <si>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</si>
  <si>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</si>
  <si>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</si>
  <si>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</si>
  <si>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</si>
  <si>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</si>
  <si>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</si>
  <si>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</si>
  <si>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</si>
  <si>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</si>
  <si>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</si>
  <si>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</si>
  <si>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</si>
  <si>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</si>
  <si>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</si>
  <si>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</si>
  <si>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</si>
  <si>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</si>
  <si>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</si>
  <si>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</si>
  <si>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</si>
  <si>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</si>
  <si>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</si>
  <si>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</si>
  <si>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</si>
  <si>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</si>
  <si>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</si>
  <si>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</si>
  <si>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</si>
  <si>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</si>
  <si>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</si>
  <si>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</si>
  <si>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</si>
  <si>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</si>
  <si>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</si>
  <si>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</si>
  <si>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</si>
  <si>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</si>
  <si>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</si>
  <si>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</si>
  <si>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</si>
  <si>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</si>
  <si>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</si>
  <si>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</si>
  <si>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</si>
  <si>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</si>
  <si>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</si>
  <si>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</si>
  <si>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</si>
  <si>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</si>
  <si>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</si>
  <si>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</si>
  <si>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</si>
  <si>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</si>
  <si>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</si>
  <si>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</si>
  <si>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</si>
  <si>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</si>
  <si>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</si>
  <si>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</si>
  <si>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</si>
  <si>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</si>
  <si>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</si>
  <si>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</si>
  <si>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</si>
  <si>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</si>
  <si>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</si>
  <si>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</si>
  <si>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</si>
  <si>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</si>
  <si>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</si>
  <si>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</si>
  <si>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</si>
  <si>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</si>
  <si>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</si>
  <si>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</si>
  <si>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</si>
  <si>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</si>
  <si>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</si>
  <si>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</si>
  <si>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</si>
  <si>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</si>
  <si>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</si>
  <si>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</si>
  <si>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</si>
  <si>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</si>
  <si>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</si>
  <si>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</si>
  <si>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</si>
  <si>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</si>
  <si>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</si>
  <si>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</si>
  <si>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</si>
  <si>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</si>
  <si>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</si>
  <si>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</si>
  <si>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</si>
  <si>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</si>
  <si>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</si>
  <si>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</si>
  <si>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</si>
  <si>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</si>
  <si>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</si>
  <si>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</si>
  <si>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</si>
  <si>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</si>
  <si>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</si>
  <si>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</si>
  <si>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</si>
  <si>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</si>
  <si>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</si>
  <si>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</si>
  <si>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</si>
  <si>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</si>
  <si>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</si>
  <si>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</si>
  <si>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</si>
  <si>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</si>
  <si>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</si>
  <si>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</si>
  <si>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</si>
  <si>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</si>
  <si>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</si>
  <si>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</si>
  <si>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</si>
  <si>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</si>
  <si>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</si>
  <si>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</si>
  <si>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</si>
  <si>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</si>
  <si>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</si>
  <si>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</si>
  <si>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</si>
  <si>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</si>
  <si>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</si>
  <si>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</si>
  <si>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</si>
  <si>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</si>
  <si>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</si>
  <si>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</si>
  <si>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</si>
  <si>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</si>
  <si>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</si>
  <si>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</si>
  <si>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</si>
  <si>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</si>
  <si>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</si>
  <si>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</si>
  <si>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</si>
  <si>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</si>
  <si>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</si>
  <si>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</si>
  <si>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</si>
  <si>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</si>
  <si>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</si>
  <si>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</si>
  <si>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</si>
  <si>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</si>
  <si>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</si>
  <si>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</si>
  <si>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</si>
  <si>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</si>
  <si>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</si>
  <si>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</si>
  <si>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</si>
  <si>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</si>
  <si>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</si>
  <si>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</si>
  <si>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</si>
  <si>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</si>
  <si>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</si>
  <si>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</si>
  <si>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</si>
  <si>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</si>
  <si>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</si>
  <si>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</si>
  <si>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</si>
  <si>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</si>
  <si>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</si>
  <si>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</si>
  <si>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</si>
  <si>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</si>
  <si>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</si>
  <si>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</si>
  <si>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</si>
  <si>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</si>
  <si>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</si>
  <si>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</si>
  <si>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</si>
  <si>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</si>
  <si>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</si>
  <si>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</si>
  <si>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</si>
  <si>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</si>
  <si>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</si>
  <si>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</si>
  <si>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</si>
  <si>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</si>
  <si>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</si>
  <si>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</si>
  <si>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</si>
  <si>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</si>
  <si>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</si>
  <si>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</si>
  <si>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</si>
  <si>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</si>
  <si>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</si>
  <si>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</si>
  <si>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</si>
  <si>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</si>
  <si>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</si>
  <si>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</si>
  <si>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</si>
  <si>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</si>
  <si>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</si>
  <si>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</si>
  <si>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</si>
  <si>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</si>
  <si>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</si>
  <si>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</si>
  <si>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</si>
  <si>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</si>
  <si>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</si>
  <si>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</si>
  <si>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</si>
  <si>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</si>
  <si>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</si>
  <si>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</si>
  <si>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</si>
  <si>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</si>
  <si>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</si>
  <si>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</si>
  <si>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</si>
  <si>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</si>
  <si>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</si>
  <si>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</si>
  <si>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</si>
  <si>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</si>
  <si>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</si>
  <si>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</si>
  <si>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</si>
  <si>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</si>
  <si>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</si>
  <si>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</si>
  <si>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</si>
  <si>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</si>
  <si>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</si>
  <si>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</si>
  <si>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</si>
  <si>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</si>
  <si>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</si>
  <si>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</si>
  <si>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</si>
  <si>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</si>
  <si>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</si>
  <si>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</si>
  <si>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</si>
  <si>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</si>
  <si>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</si>
  <si>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</si>
  <si>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</si>
  <si>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</si>
  <si>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</si>
  <si>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</si>
  <si>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</si>
  <si>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</si>
  <si>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</si>
  <si>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</si>
  <si>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</si>
  <si>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</si>
  <si>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</si>
  <si>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</si>
  <si>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</si>
  <si>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</si>
  <si>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</si>
  <si>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</si>
  <si>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</si>
  <si>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</si>
  <si>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</si>
  <si>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</si>
  <si>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</si>
  <si>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</si>
  <si>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</si>
  <si>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</si>
  <si>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</si>
  <si>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</si>
  <si>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</si>
  <si>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</si>
  <si>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</si>
  <si>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</si>
  <si>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</si>
  <si>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</si>
  <si>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</si>
  <si>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</si>
  <si>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</si>
  <si>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</si>
  <si>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</si>
  <si>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</si>
  <si>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</si>
  <si>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</si>
  <si>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</si>
  <si>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</si>
  <si>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</si>
  <si>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</si>
  <si>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</si>
  <si>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</si>
  <si>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</si>
  <si>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</si>
  <si>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</si>
  <si>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</si>
  <si>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</si>
  <si>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</si>
  <si>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</si>
  <si>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</si>
  <si>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</si>
  <si>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</si>
  <si>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</si>
  <si>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</si>
  <si>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</si>
  <si>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</si>
  <si>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</si>
  <si>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</si>
  <si>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</si>
  <si>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</si>
  <si>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</si>
  <si>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</si>
  <si>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</si>
  <si>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</si>
  <si>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</si>
  <si>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</si>
  <si>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</si>
  <si>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</si>
  <si>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</si>
  <si>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</si>
  <si>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</si>
  <si>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</si>
  <si>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</si>
  <si>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</si>
  <si>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</si>
  <si>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</si>
  <si>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</si>
  <si>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</si>
  <si>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</si>
  <si>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</si>
  <si>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</si>
  <si>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</si>
  <si>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</si>
  <si>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</si>
  <si>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</si>
  <si>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</si>
  <si>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</si>
  <si>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</si>
  <si>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</si>
  <si>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</si>
  <si>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</si>
  <si>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</si>
  <si>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</si>
  <si>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</si>
  <si>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</si>
  <si>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</si>
  <si>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</si>
  <si>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</si>
  <si>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</si>
  <si>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</si>
  <si>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</si>
  <si>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</si>
  <si>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</si>
  <si>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</si>
  <si>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</si>
  <si>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</si>
  <si>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</si>
  <si>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</si>
  <si>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</si>
  <si>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</si>
  <si>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</si>
  <si>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</si>
  <si>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</si>
  <si>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</si>
  <si>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</si>
  <si>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</si>
  <si>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</si>
  <si>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</si>
  <si>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</si>
  <si>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</si>
  <si>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</si>
  <si>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</si>
  <si>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</si>
  <si>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</si>
  <si>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</si>
  <si>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</si>
  <si>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</si>
  <si>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</si>
  <si>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</si>
  <si>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</si>
  <si>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</si>
  <si>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</si>
  <si>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</si>
  <si>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</si>
  <si>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</si>
  <si>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</si>
  <si>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</si>
  <si>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</si>
  <si>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</si>
  <si>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</si>
  <si>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</si>
  <si>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</si>
  <si>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</si>
  <si>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</si>
  <si>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</si>
  <si>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</si>
  <si>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</si>
  <si>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</si>
  <si>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</si>
  <si>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</si>
  <si>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</si>
  <si>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</si>
  <si>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</si>
  <si>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</si>
  <si>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</si>
  <si>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</si>
  <si>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</si>
  <si>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</si>
  <si>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</si>
  <si>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</si>
  <si>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</si>
  <si>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</si>
  <si>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</si>
  <si>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</si>
  <si>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</si>
  <si>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</si>
  <si>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</si>
  <si>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</si>
  <si>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</si>
  <si>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</si>
  <si>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</si>
  <si>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</si>
  <si>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</si>
  <si>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</si>
  <si>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</si>
  <si>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</si>
  <si>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</si>
  <si>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</si>
  <si>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</si>
  <si>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</si>
  <si>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</si>
  <si>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</si>
  <si>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</si>
  <si>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</si>
  <si>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</si>
  <si>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</si>
  <si>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</si>
  <si>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</si>
  <si>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</si>
  <si>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</si>
  <si>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</si>
  <si>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</si>
  <si>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</si>
  <si>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</si>
  <si>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</si>
  <si>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</si>
  <si>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</si>
  <si>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</si>
  <si>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</si>
  <si>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</si>
  <si>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</si>
  <si>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</si>
  <si>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</si>
  <si>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</si>
  <si>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</si>
  <si>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</si>
  <si>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</si>
  <si>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</si>
  <si>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</si>
  <si>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</si>
  <si>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</si>
  <si>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</si>
  <si>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</si>
  <si>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</si>
  <si>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</si>
  <si>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</si>
  <si>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</si>
  <si>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</si>
  <si>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</si>
  <si>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</si>
  <si>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</si>
  <si>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</si>
  <si>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</si>
  <si>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</si>
  <si>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</si>
  <si>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</si>
  <si>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</si>
  <si>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</si>
  <si>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</si>
  <si>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</si>
  <si>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</si>
  <si>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</si>
  <si>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</si>
  <si>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</si>
  <si>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</si>
  <si>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</si>
  <si>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</si>
  <si>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</si>
  <si>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</si>
  <si>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</si>
  <si>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</si>
  <si>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</si>
  <si>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</si>
  <si>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</si>
  <si>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</si>
  <si>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</si>
  <si>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</si>
  <si>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</si>
  <si>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</si>
  <si>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</si>
  <si>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</si>
  <si>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</si>
  <si>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</si>
  <si>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</si>
  <si>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</si>
  <si>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</si>
  <si>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</si>
  <si>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</si>
  <si>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</si>
  <si>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</si>
  <si>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</si>
  <si>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</si>
  <si>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</si>
  <si>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</si>
  <si>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</si>
  <si>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</si>
  <si>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</si>
  <si>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</si>
  <si>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</si>
  <si>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</si>
  <si>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</si>
  <si>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</si>
  <si>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</si>
  <si>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</si>
  <si>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</si>
  <si>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</si>
  <si>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</si>
  <si>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</si>
  <si>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</si>
  <si>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</si>
  <si>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</si>
  <si>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</si>
  <si>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</si>
  <si>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</si>
  <si>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</si>
  <si>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</si>
  <si>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</si>
  <si>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</si>
  <si>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</si>
  <si>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</si>
  <si>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</si>
  <si>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</si>
  <si>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</si>
  <si>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</si>
  <si>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</si>
  <si>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</si>
  <si>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</si>
  <si>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</si>
  <si>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</si>
  <si>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</si>
  <si>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</si>
  <si>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</si>
  <si>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</si>
  <si>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</si>
  <si>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</si>
  <si>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</si>
  <si>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</si>
  <si>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</si>
  <si>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</si>
  <si>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</si>
  <si>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</si>
  <si>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</si>
  <si>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</si>
  <si>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</si>
  <si>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</si>
  <si>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</si>
  <si>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</si>
  <si>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</si>
  <si>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</si>
  <si>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</si>
  <si>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</si>
  <si>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</si>
  <si>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</si>
  <si>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</si>
  <si>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</si>
  <si>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</si>
  <si>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</si>
  <si>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</si>
  <si>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</si>
  <si>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</si>
  <si>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</si>
  <si>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</si>
  <si>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</si>
  <si>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</si>
  <si>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</si>
  <si>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</si>
  <si>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</si>
  <si>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</si>
  <si>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</si>
  <si>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</si>
  <si>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</si>
  <si>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</si>
  <si>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</si>
  <si>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</si>
  <si>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</si>
  <si>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</si>
  <si>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</si>
  <si>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</si>
  <si>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</si>
  <si>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</si>
  <si>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</si>
  <si>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</si>
  <si>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</si>
  <si>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</si>
  <si>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</si>
  <si>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</si>
  <si>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</si>
  <si>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</si>
  <si>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</si>
  <si>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</si>
  <si>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</si>
  <si>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</si>
  <si>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</si>
  <si>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</si>
  <si>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</si>
  <si>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</si>
  <si>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</si>
  <si>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</si>
  <si>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</si>
  <si>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</si>
  <si>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</si>
  <si>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</si>
  <si>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</si>
  <si>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</si>
  <si>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</si>
  <si>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</si>
  <si>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</si>
  <si>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</si>
  <si>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</si>
  <si>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</si>
  <si>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</si>
  <si>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</si>
  <si>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</si>
  <si>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</si>
  <si>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</si>
  <si>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</si>
  <si>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</si>
  <si>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</si>
  <si>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</si>
  <si>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</si>
  <si>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</si>
  <si>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</si>
  <si>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</si>
  <si>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</si>
  <si>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</si>
  <si>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</si>
  <si>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</si>
  <si>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</si>
  <si>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</si>
  <si>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</si>
  <si>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</si>
  <si>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</si>
  <si>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</si>
  <si>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</si>
  <si>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</si>
  <si>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</si>
  <si>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</si>
  <si>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</si>
  <si>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</si>
  <si>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</si>
  <si>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</si>
  <si>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</si>
  <si>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</si>
  <si>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</si>
  <si>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</si>
  <si>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</si>
  <si>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</si>
  <si>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</si>
  <si>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</si>
  <si>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</si>
  <si>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</si>
  <si>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</si>
  <si>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</si>
  <si>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</si>
  <si>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</si>
  <si>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</si>
  <si>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</si>
  <si>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</si>
  <si>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</si>
  <si>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</si>
  <si>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</si>
  <si>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</si>
  <si>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</si>
  <si>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</si>
  <si>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</si>
  <si>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</si>
  <si>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</si>
  <si>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</si>
  <si>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</si>
  <si>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</si>
  <si>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</si>
  <si>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</si>
  <si>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</si>
  <si>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</si>
  <si>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</si>
  <si>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</si>
  <si>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</si>
  <si>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</si>
  <si>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</si>
  <si>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</si>
  <si>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</si>
  <si>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</si>
  <si>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</si>
  <si>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</si>
  <si>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</si>
  <si>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</si>
  <si>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</si>
  <si>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</si>
  <si>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</si>
  <si>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</si>
  <si>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</si>
  <si>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</si>
  <si>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</si>
  <si>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</si>
  <si>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</si>
  <si>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</si>
  <si>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</si>
  <si>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</si>
  <si>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</si>
  <si>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</si>
  <si>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</si>
  <si>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</si>
  <si>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</si>
  <si>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</si>
  <si>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</si>
  <si>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</si>
  <si>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</si>
  <si>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</si>
  <si>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</si>
  <si>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</si>
  <si>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</si>
  <si>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</si>
  <si>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</si>
  <si>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</si>
  <si>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</si>
  <si>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</si>
  <si>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</si>
  <si>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</si>
  <si>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</si>
  <si>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</si>
  <si>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</si>
  <si>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</si>
  <si>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</si>
  <si>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</si>
  <si>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</si>
  <si>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</si>
  <si>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</si>
  <si>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</si>
  <si>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</si>
  <si>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</si>
  <si>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</si>
  <si>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</si>
  <si>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</si>
  <si>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</si>
  <si>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</si>
  <si>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</si>
  <si>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</si>
  <si>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</si>
  <si>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</si>
  <si>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</si>
  <si>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</si>
  <si>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</si>
  <si>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</si>
  <si>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</si>
  <si>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</si>
  <si>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</si>
  <si>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</si>
  <si>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</si>
  <si>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</si>
  <si>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</si>
  <si>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</si>
  <si>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</si>
  <si>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</si>
  <si>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</si>
  <si>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</si>
  <si>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</si>
  <si>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</si>
  <si>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</si>
  <si>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</si>
  <si>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</si>
  <si>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</si>
  <si>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</si>
  <si>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</si>
  <si>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</si>
  <si>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</si>
  <si>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</si>
  <si>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</si>
  <si>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</si>
  <si>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</si>
  <si>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</si>
  <si>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</si>
  <si>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</si>
  <si>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</si>
  <si>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</si>
  <si>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</si>
  <si>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</si>
  <si>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</si>
  <si>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</si>
  <si>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</si>
  <si>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</si>
  <si>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</si>
  <si>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</si>
  <si>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</si>
  <si>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</si>
  <si>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</si>
  <si>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</si>
  <si>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</si>
  <si>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</si>
  <si>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</si>
  <si>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</si>
  <si>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</si>
  <si>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</si>
  <si>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</si>
  <si>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</si>
  <si>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</si>
  <si>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</si>
  <si>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</si>
  <si>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</si>
  <si>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</si>
  <si>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</si>
  <si>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</si>
  <si>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</si>
  <si>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</si>
  <si>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</si>
  <si>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</si>
  <si>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</si>
  <si>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</si>
  <si>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</si>
  <si>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</si>
  <si>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</si>
  <si>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</si>
  <si>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</si>
  <si>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</si>
  <si>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</si>
  <si>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</si>
  <si>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</si>
  <si>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</si>
  <si>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</si>
  <si>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</si>
  <si>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</si>
  <si>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</si>
  <si>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</si>
  <si>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</si>
  <si>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</si>
  <si>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</si>
  <si>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</si>
  <si>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</si>
  <si>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</si>
  <si>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</si>
  <si>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</si>
  <si>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</si>
  <si>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</si>
  <si>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</si>
  <si>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</si>
  <si>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</si>
  <si>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</si>
  <si>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</si>
  <si>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</si>
  <si>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</si>
  <si>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</si>
  <si>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</si>
  <si>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</si>
  <si>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</si>
  <si>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</si>
  <si>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</si>
  <si>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</si>
  <si>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</si>
  <si>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</si>
  <si>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</si>
  <si>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</si>
  <si>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</si>
  <si>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</si>
  <si>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</si>
  <si>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</si>
  <si>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</si>
  <si>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</si>
  <si>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</si>
  <si>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</si>
  <si>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</si>
  <si>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</si>
  <si>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</si>
  <si>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</si>
  <si>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</si>
  <si>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</si>
  <si>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</si>
  <si>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</si>
  <si>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</si>
  <si>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</si>
  <si>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</si>
  <si>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</si>
  <si>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</si>
  <si>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</si>
  <si>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</si>
  <si>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</si>
  <si>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</si>
  <si>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</si>
  <si>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</si>
  <si>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</si>
  <si>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</si>
  <si>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</si>
  <si>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</si>
  <si>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</si>
  <si>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</si>
  <si>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</si>
  <si>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</si>
  <si>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</si>
  <si>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</si>
  <si>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</si>
  <si>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</si>
  <si>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</si>
  <si>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</si>
  <si>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</si>
  <si>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</si>
  <si>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</si>
  <si>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</si>
  <si>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</si>
  <si>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</si>
  <si>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</si>
  <si>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</si>
  <si>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</si>
  <si>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</si>
  <si>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</si>
  <si>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</si>
  <si>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</si>
  <si>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</si>
  <si>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</si>
  <si>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</si>
  <si>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</si>
  <si>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</si>
  <si>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</si>
  <si>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</si>
  <si>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</si>
  <si>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</si>
  <si>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</si>
  <si>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</si>
  <si>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</si>
  <si>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</si>
  <si>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</si>
  <si>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</si>
  <si>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</si>
  <si>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</si>
  <si>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</si>
  <si>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</si>
  <si>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</si>
  <si>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</si>
  <si>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</si>
  <si>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</si>
  <si>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</si>
  <si>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</si>
  <si>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</si>
  <si>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</si>
  <si>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</si>
  <si>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</si>
  <si>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</si>
  <si>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</si>
  <si>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</si>
  <si>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</si>
  <si>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</si>
  <si>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</si>
  <si>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</si>
  <si>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</si>
  <si>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</si>
  <si>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</si>
  <si>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</si>
  <si>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</si>
  <si>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</si>
  <si>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</si>
  <si>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</si>
  <si>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</si>
  <si>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</si>
  <si>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</si>
  <si>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</si>
  <si>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</si>
  <si>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</si>
  <si>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</si>
  <si>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</si>
  <si>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</si>
  <si>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</si>
  <si>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</si>
  <si>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</si>
  <si>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</si>
  <si>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</si>
  <si>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</si>
  <si>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</si>
  <si>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</si>
  <si>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</si>
  <si>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</si>
  <si>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</si>
  <si>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</si>
  <si>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</si>
  <si>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</si>
  <si>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</si>
  <si>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</si>
  <si>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</si>
  <si>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</si>
  <si>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</si>
  <si>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</si>
  <si>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</si>
  <si>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</si>
  <si>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</si>
  <si>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</si>
  <si>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</si>
  <si>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</si>
  <si>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</si>
  <si>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</si>
  <si>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</si>
  <si>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</si>
  <si>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</si>
  <si>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</si>
  <si>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</si>
  <si>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</si>
  <si>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</si>
  <si>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</si>
  <si>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</si>
  <si>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</si>
  <si>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</si>
  <si>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</si>
  <si>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</si>
  <si>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</si>
  <si>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</si>
  <si>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</si>
  <si>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</si>
  <si>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</si>
  <si>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</si>
  <si>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</si>
  <si>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</si>
  <si>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</si>
  <si>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</si>
  <si>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</si>
  <si>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</si>
  <si>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</si>
  <si>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</si>
  <si>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</si>
  <si>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</si>
  <si>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</si>
  <si>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</si>
  <si>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</si>
  <si>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</si>
  <si>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</si>
  <si>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</si>
  <si>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</si>
  <si>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</si>
  <si>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</si>
  <si>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</si>
  <si>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</si>
  <si>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</si>
  <si>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</si>
  <si>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</si>
  <si>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</si>
  <si>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</si>
  <si>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</si>
  <si>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</si>
  <si>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</si>
  <si>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</si>
  <si>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</si>
  <si>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</si>
  <si>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</si>
  <si>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</si>
  <si>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</si>
  <si>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</si>
  <si>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</si>
  <si>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</si>
  <si>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</si>
  <si>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</si>
  <si>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</si>
  <si>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</si>
  <si>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</si>
  <si>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</si>
  <si>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</si>
  <si>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</si>
  <si>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</si>
  <si>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</si>
  <si>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</si>
  <si>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</si>
  <si>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</si>
  <si>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</si>
  <si>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</si>
  <si>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</si>
  <si>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</si>
  <si>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</si>
  <si>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</si>
  <si>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</si>
  <si>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</si>
  <si>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</si>
  <si>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</si>
  <si>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</si>
  <si>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</si>
  <si>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</si>
  <si>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</si>
  <si>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</si>
  <si>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</si>
  <si>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</si>
  <si>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</si>
  <si>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</si>
  <si>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</si>
  <si>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</si>
  <si>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</si>
  <si>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</si>
  <si>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</si>
  <si>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</si>
  <si>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</si>
  <si>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</si>
  <si>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</si>
  <si>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</si>
  <si>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</si>
  <si>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</si>
  <si>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</si>
  <si>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</si>
  <si>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</si>
  <si>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</si>
  <si>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</si>
  <si>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</si>
  <si>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</si>
  <si>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</si>
  <si>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</si>
  <si>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</si>
  <si>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</si>
  <si>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</si>
  <si>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</si>
  <si>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</si>
  <si>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</si>
  <si>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</si>
  <si>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</si>
  <si>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</si>
  <si>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</si>
  <si>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</si>
  <si>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</si>
  <si>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</si>
  <si>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</si>
  <si>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</si>
  <si>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</si>
  <si>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</si>
  <si>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</si>
  <si>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</si>
  <si>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</si>
  <si>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</si>
  <si>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</si>
  <si>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</si>
  <si>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</si>
  <si>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</si>
  <si>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</si>
  <si>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</si>
  <si>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</si>
  <si>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</si>
  <si>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</si>
  <si>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</si>
  <si>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</si>
  <si>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</si>
  <si>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</si>
  <si>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</si>
  <si>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</si>
  <si>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</si>
  <si>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</si>
  <si>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</si>
  <si>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</si>
  <si>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</si>
  <si>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</si>
  <si>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</si>
  <si>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</si>
  <si>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</si>
  <si>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</si>
  <si>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</si>
  <si>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</si>
  <si>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</si>
  <si>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</si>
  <si>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</si>
  <si>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</si>
  <si>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</si>
  <si>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</si>
  <si>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</si>
  <si>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</si>
  <si>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</si>
  <si>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</si>
  <si>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</si>
  <si>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</si>
  <si>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</si>
  <si>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</si>
  <si>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</si>
  <si>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</si>
  <si>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</si>
  <si>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</si>
  <si>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</si>
  <si>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</si>
  <si>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</si>
  <si>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</si>
  <si>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</si>
  <si>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</si>
  <si>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</si>
  <si>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</si>
  <si>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</si>
  <si>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</si>
  <si>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</si>
  <si>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</si>
  <si>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</si>
  <si>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</si>
  <si>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</si>
  <si>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</si>
  <si>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</si>
  <si>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</si>
  <si>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</si>
  <si>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</si>
  <si>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</si>
  <si>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</si>
  <si>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</si>
  <si>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</si>
  <si>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</si>
  <si>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</si>
  <si>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</si>
  <si>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</si>
  <si>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</si>
  <si>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</si>
  <si>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</si>
  <si>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</si>
  <si>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</si>
  <si>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</si>
  <si>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</si>
  <si>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</si>
  <si>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</si>
  <si>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</si>
  <si>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</si>
  <si>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</si>
  <si>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</si>
  <si>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</si>
  <si>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</si>
  <si>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</si>
  <si>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</si>
  <si>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</si>
  <si>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</si>
  <si>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</si>
  <si>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</si>
  <si>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</si>
  <si>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</si>
  <si>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</si>
  <si>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</si>
  <si>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</si>
  <si>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</si>
  <si>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</si>
  <si>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</si>
  <si>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</si>
  <si>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</si>
  <si>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</si>
  <si>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</si>
  <si>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</si>
  <si>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</si>
  <si>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</si>
  <si>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</si>
  <si>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</si>
  <si>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</si>
  <si>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</si>
  <si>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</si>
  <si>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</si>
  <si>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</si>
  <si>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</si>
  <si>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</si>
  <si>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</si>
  <si>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</si>
  <si>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</si>
  <si>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</si>
  <si>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</si>
  <si>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</si>
  <si>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</si>
  <si>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</si>
  <si>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</si>
  <si>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</si>
  <si>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</si>
  <si>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</si>
  <si>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</si>
  <si>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</si>
  <si>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</si>
  <si>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</si>
  <si>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</si>
  <si>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</si>
  <si>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</si>
  <si>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</si>
  <si>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</si>
  <si>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</si>
  <si>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</si>
  <si>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</si>
  <si>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</si>
  <si>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</si>
  <si>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</si>
  <si>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</si>
  <si>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</si>
  <si>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</si>
  <si>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</si>
  <si>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</si>
  <si>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</si>
  <si>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</si>
  <si>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</si>
  <si>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</si>
  <si>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</si>
  <si>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</si>
  <si>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</si>
  <si>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</si>
  <si>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</si>
  <si>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</si>
  <si>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</si>
  <si>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</si>
  <si>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</si>
  <si>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</si>
  <si>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</si>
  <si>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</si>
  <si>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</si>
  <si>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</si>
  <si>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</si>
  <si>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</si>
  <si>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</si>
  <si>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</si>
  <si>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</si>
  <si>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</si>
  <si>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</si>
  <si>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</si>
  <si>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</si>
  <si>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</si>
  <si>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</si>
  <si>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</si>
  <si>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</si>
  <si>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</si>
  <si>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</si>
  <si>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</si>
  <si>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</si>
  <si>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</si>
  <si>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</si>
  <si>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</si>
  <si>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</si>
  <si>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</si>
  <si>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</si>
  <si>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</si>
  <si>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</si>
  <si>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</si>
  <si>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</si>
  <si>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</si>
  <si>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</si>
  <si>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</si>
  <si>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</si>
  <si>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</si>
  <si>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</si>
  <si>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</si>
  <si>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</si>
  <si>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</si>
  <si>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</si>
  <si>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</si>
  <si>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</si>
  <si>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</si>
  <si>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</si>
  <si>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</si>
  <si>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</si>
  <si>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</si>
  <si>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</si>
  <si>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</si>
  <si>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</si>
  <si>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</si>
  <si>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</si>
  <si>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</si>
  <si>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</si>
  <si>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</si>
  <si>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</si>
  <si>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</si>
  <si>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</si>
  <si>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</si>
  <si>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</si>
  <si>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</si>
  <si>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</si>
  <si>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</si>
  <si>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</si>
  <si>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</si>
  <si>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</si>
  <si>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</si>
  <si>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</si>
  <si>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</si>
  <si>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</si>
  <si>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</si>
  <si>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</si>
  <si>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</si>
  <si>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</si>
  <si>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</si>
  <si>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</si>
  <si>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</si>
  <si>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</si>
  <si>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</si>
  <si>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</si>
  <si>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</si>
  <si>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</si>
  <si>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</si>
  <si>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</si>
  <si>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</si>
  <si>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</si>
  <si>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</si>
  <si>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</si>
  <si>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</si>
  <si>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</si>
  <si>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</si>
  <si>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</si>
  <si>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</si>
  <si>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</si>
  <si>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</si>
  <si>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</si>
  <si>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</si>
  <si>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</si>
  <si>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</si>
  <si>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</si>
  <si>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</si>
  <si>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</si>
  <si>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</si>
  <si>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</si>
  <si>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</si>
  <si>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</si>
  <si>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</si>
  <si>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</si>
  <si>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</si>
  <si>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</si>
  <si>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</si>
  <si>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</si>
  <si>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</si>
  <si>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</si>
  <si>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</si>
  <si>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</si>
  <si>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</si>
  <si>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</si>
  <si>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</si>
  <si>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</si>
  <si>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</si>
  <si>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</si>
  <si>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</si>
  <si>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</si>
  <si>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</si>
  <si>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</si>
  <si>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</si>
  <si>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</si>
  <si>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</si>
  <si>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</si>
  <si>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</si>
  <si>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</si>
  <si>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</si>
  <si>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</si>
  <si>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</si>
  <si>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</si>
  <si>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</si>
  <si>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</si>
  <si>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</si>
  <si>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</si>
  <si>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</si>
  <si>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</si>
  <si>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</si>
  <si>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</si>
  <si>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</si>
  <si>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</si>
  <si>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</si>
  <si>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</si>
  <si>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</si>
  <si>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</si>
  <si>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</si>
  <si>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</si>
  <si>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</si>
  <si>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</si>
  <si>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</si>
  <si>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</si>
  <si>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</si>
  <si>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</si>
  <si>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</si>
  <si>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</si>
  <si>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</si>
  <si>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</si>
  <si>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</si>
  <si>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</si>
  <si>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</si>
  <si>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</si>
  <si>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</si>
  <si>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</si>
  <si>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</si>
  <si>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</si>
  <si>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</si>
  <si>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</si>
  <si>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</si>
  <si>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</si>
  <si>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</si>
  <si>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</si>
  <si>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</si>
  <si>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</si>
  <si>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</si>
  <si>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</si>
  <si>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</si>
  <si>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</si>
  <si>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</si>
  <si>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</si>
  <si>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</si>
  <si>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</si>
  <si>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</si>
  <si>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</si>
  <si>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</si>
  <si>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</si>
  <si>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</si>
  <si>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</si>
  <si>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</si>
  <si>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</si>
  <si>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</si>
  <si>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</si>
  <si>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</si>
  <si>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</si>
  <si>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</si>
  <si>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</si>
  <si>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</si>
  <si>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</si>
  <si>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</si>
  <si>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</si>
  <si>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</si>
  <si>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</si>
  <si>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</si>
  <si>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</si>
  <si>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</si>
  <si>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</si>
  <si>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</si>
  <si>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</si>
  <si>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</si>
  <si>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</si>
  <si>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</si>
  <si>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</si>
  <si>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</si>
  <si>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</si>
  <si>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</si>
  <si>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</si>
  <si>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</si>
  <si>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</si>
  <si>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</si>
  <si>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</si>
  <si>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</si>
  <si>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</si>
  <si>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</si>
  <si>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</si>
  <si>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</si>
  <si>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</si>
  <si>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</si>
  <si>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</si>
  <si>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</si>
  <si>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</si>
  <si>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</si>
  <si>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</si>
  <si>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</si>
  <si>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</si>
  <si>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</si>
  <si>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</si>
  <si>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</si>
  <si>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</si>
  <si>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</si>
  <si>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</si>
  <si>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</si>
  <si>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</si>
  <si>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</si>
  <si>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</si>
  <si>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</si>
  <si>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</si>
  <si>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</si>
  <si>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</si>
  <si>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</si>
  <si>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</si>
  <si>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</si>
  <si>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</si>
  <si>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</si>
  <si>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</si>
  <si>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</si>
  <si>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</si>
  <si>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</si>
  <si>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</si>
  <si>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</si>
  <si>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</si>
  <si>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</si>
  <si>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</si>
  <si>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</si>
  <si>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</si>
  <si>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</si>
  <si>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</si>
  <si>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</si>
  <si>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</si>
  <si>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</si>
  <si>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</si>
  <si>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</si>
  <si>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</si>
  <si>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</si>
  <si>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</si>
  <si>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</si>
  <si>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</si>
  <si>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</si>
  <si>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</si>
  <si>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</si>
  <si>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</si>
  <si>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</si>
  <si>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</si>
  <si>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</si>
  <si>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</si>
  <si>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</si>
  <si>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</si>
  <si>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</si>
  <si>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</si>
  <si>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</si>
  <si>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</si>
  <si>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</si>
  <si>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</si>
  <si>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</si>
  <si>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</si>
  <si>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</si>
  <si>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</si>
  <si>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</si>
  <si>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</si>
  <si>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</si>
  <si>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</si>
  <si>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</si>
  <si>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</si>
  <si>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</si>
  <si>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</si>
  <si>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</si>
  <si>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</si>
  <si>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</si>
  <si>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</si>
  <si>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</si>
  <si>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</si>
  <si>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</si>
  <si>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</si>
  <si>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</si>
  <si>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</si>
  <si>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</si>
  <si>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</si>
  <si>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</si>
  <si>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</si>
  <si>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</si>
  <si>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</si>
  <si>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</si>
  <si>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</si>
  <si>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</si>
  <si>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</si>
  <si>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</si>
  <si>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</si>
  <si>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</si>
  <si>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</si>
  <si>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</si>
  <si>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</si>
  <si>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</si>
  <si>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</si>
  <si>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</si>
  <si>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</si>
  <si>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</si>
  <si>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</si>
  <si>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</si>
  <si>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</si>
  <si>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</si>
  <si>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</si>
  <si>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</si>
  <si>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</si>
  <si>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</si>
  <si>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</si>
  <si>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</si>
  <si>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</si>
  <si>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</si>
  <si>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</si>
  <si>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</si>
  <si>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</si>
  <si>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</si>
  <si>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</si>
  <si>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</si>
  <si>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</si>
  <si>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</si>
  <si>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</si>
  <si>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</si>
  <si>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</si>
  <si>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</si>
  <si>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</si>
  <si>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</si>
  <si>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</si>
  <si>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</si>
  <si>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</si>
  <si>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</si>
  <si>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</si>
  <si>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</si>
  <si>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</si>
  <si>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</si>
  <si>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</si>
  <si>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</si>
  <si>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</si>
  <si>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</si>
  <si>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</si>
  <si>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</si>
  <si>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</si>
  <si>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</si>
  <si>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</si>
  <si>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</si>
  <si>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</si>
  <si>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</si>
  <si>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</si>
  <si>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</si>
  <si>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</si>
  <si>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</si>
  <si>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</si>
  <si>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</si>
  <si>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</si>
  <si>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</si>
  <si>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</si>
  <si>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</si>
  <si>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</si>
  <si>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</si>
  <si>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</si>
  <si>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</si>
  <si>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</si>
  <si>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</si>
  <si>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</si>
  <si>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</si>
  <si>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</si>
  <si>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</si>
  <si>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</si>
  <si>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</si>
  <si>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</si>
  <si>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</si>
  <si>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</si>
  <si>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</si>
  <si>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</si>
  <si>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</si>
  <si>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</si>
  <si>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</si>
  <si>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</si>
  <si>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</si>
  <si>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</si>
  <si>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</si>
  <si>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</si>
  <si>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</si>
  <si>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</si>
  <si>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</si>
  <si>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</si>
  <si>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</si>
  <si>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</si>
  <si>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</si>
  <si>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</si>
  <si>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</si>
  <si>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</si>
  <si>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</si>
  <si>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</si>
  <si>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</si>
  <si>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</si>
  <si>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</si>
  <si>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</si>
  <si>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</si>
  <si>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</si>
  <si>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</si>
  <si>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</si>
  <si>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</si>
  <si>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</si>
  <si>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</si>
  <si>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</si>
  <si>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</si>
  <si>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</si>
  <si>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</si>
  <si>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</si>
  <si>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</si>
  <si>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</si>
  <si>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</si>
  <si>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</si>
  <si>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</si>
  <si>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</si>
  <si>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</si>
  <si>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</si>
  <si>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</si>
  <si>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</si>
  <si>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</si>
  <si>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</si>
  <si>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</si>
  <si>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</si>
  <si>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</si>
  <si>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</si>
  <si>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</si>
  <si>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</si>
  <si>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</si>
  <si>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</si>
  <si>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</si>
  <si>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</si>
  <si>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</si>
  <si>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</si>
  <si>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</si>
  <si>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</si>
  <si>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</si>
  <si>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</si>
  <si>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</si>
  <si>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</si>
  <si>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</si>
  <si>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</si>
  <si>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</si>
  <si>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</si>
  <si>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</si>
  <si>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</si>
  <si>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</si>
  <si>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</si>
  <si>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</si>
  <si>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</si>
  <si>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</si>
  <si>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</si>
  <si>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</si>
  <si>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</si>
  <si>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</si>
  <si>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</si>
  <si>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</si>
  <si>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</si>
  <si>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</si>
  <si>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</si>
  <si>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</si>
  <si>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</si>
  <si>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</si>
  <si>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</si>
  <si>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</si>
  <si>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</si>
  <si>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</si>
  <si>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</si>
  <si>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</si>
  <si>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</si>
  <si>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</si>
  <si>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</si>
  <si>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</si>
  <si>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</si>
  <si>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</si>
  <si>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</si>
  <si>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</si>
  <si>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</si>
  <si>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</si>
  <si>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</si>
  <si>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</si>
  <si>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</si>
  <si>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</si>
  <si>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</si>
  <si>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</si>
  <si>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</si>
  <si>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</si>
  <si>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</si>
  <si>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</si>
  <si>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</si>
  <si>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</si>
  <si>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</si>
  <si>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</si>
  <si>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</si>
  <si>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</si>
  <si>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</si>
  <si>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</si>
  <si>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</si>
  <si>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</si>
  <si>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</si>
  <si>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</si>
  <si>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</si>
  <si>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</si>
  <si>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</si>
  <si>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</si>
  <si>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</si>
  <si>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</si>
  <si>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</si>
  <si>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</si>
  <si>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</si>
  <si>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</si>
  <si>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</si>
  <si>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</si>
  <si>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</si>
  <si>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</si>
  <si>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</si>
  <si>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</si>
  <si>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</si>
  <si>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</si>
  <si>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</si>
  <si>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</si>
  <si>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</si>
  <si>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</si>
  <si>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</si>
  <si>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</si>
  <si>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</si>
  <si>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</si>
  <si>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</si>
  <si>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</si>
  <si>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</si>
  <si>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</si>
  <si>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</si>
  <si>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</si>
  <si>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</si>
  <si>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</si>
  <si>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</si>
  <si>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</si>
  <si>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</si>
  <si>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</si>
  <si>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</si>
  <si>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</si>
  <si>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</si>
  <si>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</si>
  <si>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</si>
  <si>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</si>
  <si>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</si>
  <si>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</si>
  <si>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</si>
  <si>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</si>
  <si>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</si>
  <si>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</si>
  <si>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</si>
  <si>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</si>
  <si>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</si>
  <si>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</si>
  <si>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</si>
  <si>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</si>
  <si>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</si>
  <si>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</si>
  <si>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</si>
  <si>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</si>
  <si>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</si>
  <si>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</si>
  <si>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</si>
  <si>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</si>
  <si>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</si>
  <si>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</si>
  <si>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</si>
  <si>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</si>
  <si>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</si>
  <si>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</si>
  <si>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</si>
  <si>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</si>
  <si>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</si>
  <si>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</si>
  <si>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</si>
  <si>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</si>
  <si>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</si>
  <si>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</si>
  <si>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</si>
  <si>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</si>
  <si>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</si>
  <si>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</si>
  <si>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</si>
  <si>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</si>
  <si>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</si>
  <si>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</si>
  <si>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</si>
  <si>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</si>
  <si>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</si>
  <si>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</si>
  <si>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</si>
  <si>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</si>
  <si>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</si>
  <si>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</si>
  <si>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</si>
  <si>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</si>
  <si>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</si>
  <si>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</si>
  <si>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</si>
  <si>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</si>
  <si>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</si>
  <si>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</si>
  <si>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</si>
  <si>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</si>
  <si>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</si>
  <si>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</si>
  <si>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</si>
  <si>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</si>
  <si>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</si>
  <si>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</si>
  <si>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</si>
  <si>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</si>
  <si>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</si>
  <si>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</si>
  <si>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</si>
  <si>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</si>
  <si>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</si>
  <si>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</si>
  <si>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</si>
  <si>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</si>
  <si>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</si>
  <si>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</si>
  <si>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</si>
  <si>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</si>
  <si>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</si>
  <si>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</si>
  <si>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</si>
  <si>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</si>
  <si>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</si>
  <si>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</si>
  <si>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</si>
  <si>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</si>
  <si>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</si>
  <si>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</si>
  <si>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</si>
  <si>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</si>
  <si>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</si>
  <si>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</si>
  <si>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</si>
  <si>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</si>
  <si>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</si>
  <si>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</si>
  <si>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</si>
  <si>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</si>
  <si>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</si>
  <si>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</si>
  <si>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</si>
  <si>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</si>
  <si>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</si>
  <si>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</si>
  <si>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</si>
  <si>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</si>
  <si>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</si>
  <si>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</si>
  <si>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</si>
  <si>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</si>
  <si>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</si>
  <si>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</si>
  <si>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</si>
  <si>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</si>
  <si>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</si>
  <si>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</si>
  <si>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</si>
  <si>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</si>
  <si>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</si>
  <si>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</si>
  <si>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</si>
  <si>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</si>
  <si>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</si>
  <si>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</si>
  <si>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</si>
  <si>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</si>
  <si>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</si>
  <si>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</si>
  <si>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</si>
  <si>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</si>
  <si>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</si>
  <si>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</si>
  <si>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</si>
  <si>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</si>
  <si>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</si>
  <si>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</si>
  <si>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</si>
  <si>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</si>
  <si>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</si>
  <si>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</si>
  <si>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</si>
  <si>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</si>
  <si>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</si>
  <si>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</si>
  <si>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</si>
  <si>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</si>
  <si>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</si>
  <si>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</si>
  <si>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</si>
  <si>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</si>
  <si>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</si>
  <si>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</si>
  <si>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</si>
  <si>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</si>
  <si>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</si>
  <si>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</si>
  <si>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</si>
  <si>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</si>
  <si>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</si>
  <si>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</si>
  <si>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</si>
  <si>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</si>
  <si>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</si>
  <si>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</si>
  <si>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</si>
  <si>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</si>
  <si>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</si>
  <si>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</si>
  <si>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</si>
  <si>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</si>
  <si>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</si>
  <si>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</si>
  <si>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</si>
  <si>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</si>
  <si>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</si>
  <si>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</si>
  <si>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</si>
  <si>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</si>
  <si>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</si>
  <si>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</si>
  <si>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</si>
  <si>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</si>
  <si>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</si>
  <si>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</si>
  <si>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</si>
  <si>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</si>
  <si>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</si>
  <si>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</si>
  <si>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</si>
  <si>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</si>
  <si>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</si>
  <si>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</si>
  <si>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</si>
  <si>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</si>
  <si>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</si>
  <si>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</si>
  <si>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</si>
  <si>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</si>
  <si>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</si>
  <si>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</si>
  <si>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</si>
  <si>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</si>
  <si>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</si>
  <si>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</si>
  <si>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</si>
  <si>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</si>
  <si>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</si>
  <si>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</si>
  <si>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</si>
  <si>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</si>
  <si>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</si>
  <si>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</si>
  <si>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</si>
  <si>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</si>
  <si>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</si>
  <si>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</si>
  <si>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</si>
  <si>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</si>
  <si>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</si>
  <si>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</si>
  <si>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</si>
  <si>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</si>
  <si>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</si>
  <si>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</si>
  <si>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</si>
  <si>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</si>
  <si>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</si>
  <si>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</si>
  <si>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</si>
  <si>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</si>
  <si>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</si>
  <si>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</si>
  <si>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</si>
  <si>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</si>
  <si>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</si>
  <si>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</si>
  <si>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</si>
  <si>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</si>
  <si>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</si>
  <si>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</si>
  <si>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</si>
  <si>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</si>
  <si>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</si>
  <si>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</si>
  <si>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</si>
  <si>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</si>
  <si>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</si>
  <si>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</si>
  <si>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</si>
  <si>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</si>
  <si>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</si>
  <si>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</si>
  <si>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</si>
  <si>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</si>
  <si>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</si>
  <si>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</si>
  <si>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</si>
  <si>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</si>
  <si>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</si>
  <si>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</si>
  <si>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</si>
  <si>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</si>
  <si>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</si>
  <si>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</si>
  <si>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</si>
  <si>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</si>
  <si>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</si>
  <si>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</si>
  <si>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</si>
  <si>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</si>
  <si>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</si>
  <si>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</si>
  <si>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</si>
  <si>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</si>
  <si>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</si>
  <si>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</si>
  <si>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</si>
  <si>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</si>
  <si>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</si>
  <si>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</si>
  <si>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</si>
  <si>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</si>
  <si>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</si>
  <si>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</si>
  <si>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</si>
  <si>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</si>
  <si>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</si>
  <si>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</si>
  <si>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</si>
  <si>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</si>
  <si>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</si>
  <si>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</si>
  <si>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</si>
  <si>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</si>
  <si>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</si>
  <si>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</si>
  <si>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</si>
  <si>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</si>
  <si>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</si>
  <si>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</si>
  <si>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</si>
  <si>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</si>
  <si>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</si>
  <si>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</si>
  <si>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</si>
  <si>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</si>
  <si>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</si>
  <si>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</si>
  <si>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</si>
  <si>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</si>
  <si>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</si>
  <si>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</si>
  <si>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</si>
  <si>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</si>
  <si>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</si>
  <si>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</si>
  <si>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</si>
  <si>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</si>
  <si>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</si>
  <si>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</si>
  <si>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</si>
  <si>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</si>
  <si>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</si>
  <si>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</si>
  <si>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</si>
  <si>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</si>
  <si>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</si>
  <si>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</si>
  <si>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</si>
  <si>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</si>
  <si>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</si>
  <si>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</si>
  <si>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</si>
  <si>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</si>
  <si>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</si>
  <si>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</si>
  <si>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</si>
  <si>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</si>
  <si>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</si>
  <si>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</si>
  <si>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</si>
  <si>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</si>
  <si>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</si>
  <si>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</si>
  <si>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</si>
  <si>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</si>
  <si>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</si>
  <si>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</si>
  <si>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</si>
  <si>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</si>
  <si>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</si>
  <si>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</si>
  <si>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</si>
  <si>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</si>
  <si>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</si>
  <si>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</si>
  <si>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</si>
  <si>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</si>
  <si>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</si>
  <si>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</si>
  <si>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</si>
  <si>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</si>
  <si>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</si>
  <si>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</si>
  <si>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</si>
  <si>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</si>
  <si>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</si>
  <si>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</si>
  <si>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</si>
  <si>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</si>
  <si>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</si>
  <si>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</si>
  <si>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</si>
  <si>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</si>
  <si>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</si>
  <si>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</si>
  <si>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</si>
  <si>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</si>
  <si>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</si>
  <si>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</si>
  <si>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</si>
  <si>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</si>
  <si>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</si>
  <si>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</si>
  <si>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</si>
  <si>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</si>
  <si>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</si>
  <si>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</si>
  <si>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</si>
  <si>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</si>
  <si>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</si>
  <si>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</si>
  <si>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</si>
  <si>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</si>
  <si>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</si>
  <si>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</si>
  <si>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</si>
  <si>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</si>
  <si>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</si>
  <si>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</si>
  <si>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</si>
  <si>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</si>
  <si>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</si>
  <si>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</si>
  <si>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</si>
  <si>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</si>
  <si>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</si>
  <si>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</si>
  <si>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</si>
  <si>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</si>
  <si>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</si>
  <si>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</si>
  <si>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</si>
  <si>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</si>
  <si>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</si>
  <si>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</si>
  <si>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</si>
  <si>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</si>
  <si>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</si>
  <si>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</si>
  <si>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</si>
  <si>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</si>
  <si>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</si>
  <si>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</si>
  <si>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</si>
  <si>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</si>
  <si>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</si>
  <si>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</si>
  <si>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</si>
  <si>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</si>
  <si>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</si>
  <si>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</si>
  <si>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</si>
  <si>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</si>
  <si>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</si>
  <si>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</si>
  <si>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</si>
  <si>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</si>
  <si>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</si>
  <si>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</si>
  <si>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</si>
  <si>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</si>
  <si>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</si>
  <si>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</si>
  <si>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</si>
  <si>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</si>
  <si>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</si>
  <si>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</si>
  <si>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</si>
  <si>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</si>
  <si>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</si>
  <si>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</si>
  <si>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</si>
  <si>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</si>
  <si>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</si>
  <si>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</si>
  <si>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</si>
  <si>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</si>
  <si>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</si>
  <si>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</si>
  <si>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</si>
  <si>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</si>
  <si>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</si>
  <si>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</si>
  <si>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</si>
  <si>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</si>
  <si>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</si>
  <si>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</si>
  <si>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</si>
  <si>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</si>
  <si>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</si>
  <si>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</si>
  <si>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</si>
  <si>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</si>
  <si>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</si>
  <si>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</si>
  <si>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</si>
  <si>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</si>
  <si>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</si>
  <si>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</si>
  <si>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</si>
  <si>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</si>
  <si>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</si>
  <si>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</si>
  <si>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</si>
  <si>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</si>
  <si>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</si>
  <si>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</si>
  <si>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</si>
  <si>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</si>
  <si>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</si>
  <si>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</si>
  <si>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</si>
  <si>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</si>
  <si>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</si>
  <si>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</si>
  <si>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</si>
  <si>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</si>
  <si>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</si>
  <si>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</si>
  <si>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</si>
  <si>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</si>
  <si>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</si>
  <si>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</si>
  <si>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</si>
  <si>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</si>
  <si>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</si>
  <si>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</si>
  <si>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</si>
  <si>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</si>
  <si>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</si>
  <si>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</si>
  <si>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</si>
  <si>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</si>
  <si>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</si>
  <si>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</si>
  <si>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</si>
  <si>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</si>
  <si>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</si>
  <si>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</si>
  <si>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</si>
  <si>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</si>
  <si>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</si>
  <si>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</si>
  <si>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</si>
  <si>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</si>
  <si>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</si>
  <si>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</si>
  <si>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</si>
  <si>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</si>
  <si>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</si>
  <si>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</si>
  <si>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</si>
  <si>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</si>
  <si>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</si>
  <si>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</si>
  <si>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</si>
  <si>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</si>
  <si>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</si>
  <si>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</si>
  <si>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</si>
  <si>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</si>
  <si>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</si>
  <si>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</si>
  <si>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</si>
  <si>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</si>
  <si>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</si>
  <si>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</si>
  <si>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</si>
  <si>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</si>
  <si>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</si>
  <si>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</si>
  <si>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</si>
  <si>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</si>
  <si>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</si>
  <si>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</si>
  <si>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</si>
  <si>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</si>
  <si>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</si>
  <si>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</si>
  <si>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</si>
  <si>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</si>
  <si>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</si>
  <si>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</si>
  <si>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</si>
  <si>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</si>
  <si>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</si>
  <si>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</si>
  <si>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</si>
  <si>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</si>
  <si>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</si>
  <si>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</si>
  <si>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</si>
  <si>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</si>
  <si>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</si>
  <si>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</si>
  <si>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</si>
  <si>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</si>
  <si>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</si>
  <si>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</si>
  <si>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</si>
  <si>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</si>
  <si>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</si>
  <si>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</si>
  <si>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</si>
  <si>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</si>
  <si>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</si>
  <si>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</si>
  <si>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</si>
  <si>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</si>
  <si>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</si>
  <si>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</si>
  <si>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</si>
  <si>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</si>
  <si>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</si>
  <si>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</si>
  <si>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</si>
  <si>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</si>
  <si>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</si>
  <si>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</si>
  <si>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</si>
  <si>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</si>
  <si>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</si>
  <si>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</si>
  <si>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</si>
  <si>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</si>
  <si>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</si>
  <si>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</si>
  <si>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</si>
  <si>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</si>
  <si>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</si>
  <si>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</si>
  <si>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</si>
  <si>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</si>
  <si>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</si>
  <si>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</si>
  <si>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</si>
  <si>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</si>
  <si>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</si>
  <si>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</si>
  <si>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</si>
  <si>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</si>
  <si>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</si>
  <si>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</si>
  <si>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</si>
  <si>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</si>
  <si>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</si>
  <si>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</si>
  <si>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</si>
  <si>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</si>
  <si>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</si>
  <si>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</si>
  <si>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</si>
  <si>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</si>
  <si>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</si>
  <si>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</si>
  <si>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</si>
  <si>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</si>
  <si>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</si>
  <si>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</si>
  <si>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</si>
  <si>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</si>
  <si>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</si>
  <si>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</si>
  <si>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</si>
  <si>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</si>
  <si>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</si>
  <si>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</si>
  <si>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</si>
  <si>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</si>
  <si>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</si>
  <si>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</si>
  <si>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</si>
  <si>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</si>
  <si>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</si>
  <si>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</si>
  <si>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</si>
  <si>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</si>
  <si>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</si>
  <si>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</si>
  <si>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</si>
  <si>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</si>
  <si>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</si>
  <si>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</si>
  <si>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</si>
  <si>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</si>
  <si>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</si>
  <si>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</si>
  <si>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</si>
  <si>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</si>
  <si>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</si>
  <si>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</si>
  <si>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</si>
  <si>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</si>
  <si>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</si>
  <si>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</si>
  <si>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</si>
  <si>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</si>
  <si>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</si>
  <si>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</si>
  <si>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</si>
  <si>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</si>
  <si>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</si>
  <si>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</si>
  <si>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</si>
  <si>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</si>
  <si>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</si>
  <si>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</si>
  <si>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</si>
  <si>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</si>
  <si>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</si>
  <si>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</si>
  <si>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</si>
  <si>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</si>
  <si>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</si>
  <si>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</si>
  <si>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</si>
  <si>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</si>
  <si>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</si>
  <si>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</si>
  <si>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</si>
  <si>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</si>
  <si>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</si>
  <si>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</si>
  <si>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</si>
  <si>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</si>
  <si>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</si>
  <si>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</si>
  <si>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</si>
  <si>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</si>
  <si>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</si>
  <si>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</si>
  <si>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</si>
  <si>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</si>
  <si>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</si>
  <si>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</si>
  <si>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</si>
  <si>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</si>
  <si>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</si>
  <si>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</si>
  <si>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</si>
  <si>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</si>
  <si>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</si>
  <si>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</si>
  <si>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</si>
  <si>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</si>
  <si>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</si>
  <si>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</si>
  <si>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</si>
  <si>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</si>
  <si>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</si>
  <si>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</si>
  <si>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</si>
  <si>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</si>
  <si>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</si>
  <si>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</si>
  <si>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</si>
  <si>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</si>
  <si>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</si>
  <si>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</si>
  <si>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</si>
  <si>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</si>
  <si>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</si>
  <si>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</si>
  <si>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</si>
  <si>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</si>
  <si>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</si>
  <si>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</si>
  <si>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</si>
  <si>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</si>
  <si>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</si>
  <si>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</si>
  <si>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</si>
  <si>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</si>
  <si>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</si>
  <si>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</si>
  <si>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</si>
  <si>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</si>
  <si>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</si>
  <si>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</si>
  <si>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</si>
  <si>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</si>
  <si>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</si>
  <si>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</si>
  <si>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</si>
  <si>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</si>
  <si>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</si>
  <si>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</si>
  <si>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</si>
  <si>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</si>
  <si>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</si>
  <si>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</si>
  <si>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</si>
  <si>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</si>
  <si>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</si>
  <si>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</si>
  <si>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</si>
  <si>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</si>
  <si>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</si>
  <si>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</si>
  <si>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</si>
  <si>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</si>
  <si>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</si>
  <si>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</si>
  <si>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</si>
  <si>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</si>
  <si>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</si>
  <si>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</si>
  <si>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</si>
  <si>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</si>
  <si>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</si>
  <si>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</si>
  <si>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</si>
  <si>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</si>
  <si>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</si>
  <si>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</si>
  <si>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</si>
  <si>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</si>
  <si>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</si>
  <si>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</si>
  <si>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</si>
  <si>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</si>
  <si>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</si>
  <si>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</si>
  <si>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</si>
  <si>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</si>
  <si>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</si>
  <si>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</si>
  <si>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</si>
  <si>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</si>
  <si>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</si>
  <si>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</si>
  <si>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</si>
  <si>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</si>
  <si>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</si>
  <si>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</si>
  <si>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</si>
  <si>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</si>
  <si>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</si>
  <si>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</si>
  <si>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</si>
  <si>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</si>
  <si>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</si>
  <si>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</si>
  <si>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</si>
  <si>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</si>
  <si>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</si>
  <si>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</si>
  <si>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</si>
  <si>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</si>
  <si>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</si>
  <si>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</si>
  <si>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</si>
  <si>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</si>
  <si>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</si>
  <si>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</si>
  <si>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</si>
  <si>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</si>
  <si>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</si>
  <si>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</si>
  <si>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</si>
  <si>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</si>
  <si>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</si>
  <si>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</si>
  <si>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</si>
  <si>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</si>
  <si>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</si>
  <si>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</si>
  <si>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</si>
  <si>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</si>
  <si>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</si>
  <si>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</si>
  <si>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</si>
  <si>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</si>
  <si>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</si>
  <si>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</si>
  <si>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</si>
  <si>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</si>
  <si>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</si>
  <si>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</si>
  <si>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</si>
  <si>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</si>
  <si>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</si>
  <si>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</si>
  <si>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</si>
  <si>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</si>
  <si>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</si>
  <si>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</si>
  <si>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</si>
  <si>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</si>
  <si>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</si>
  <si>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</si>
  <si>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</si>
  <si>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</si>
  <si>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</si>
  <si>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</si>
  <si>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</si>
  <si>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</si>
  <si>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</si>
  <si>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</si>
  <si>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</si>
  <si>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</si>
  <si>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</si>
  <si>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</si>
  <si>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</si>
  <si>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</si>
  <si>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</si>
  <si>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</si>
  <si>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</si>
  <si>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</si>
  <si>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</si>
  <si>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</si>
  <si>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</si>
  <si>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</si>
  <si>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</si>
  <si>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</si>
  <si>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</si>
  <si>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</si>
  <si>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</si>
  <si>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</si>
  <si>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</si>
  <si>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</si>
  <si>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</si>
  <si>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</si>
  <si>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</si>
  <si>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</si>
  <si>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</si>
  <si>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</si>
  <si>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</si>
  <si>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</si>
  <si>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</si>
  <si>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</si>
  <si>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</si>
  <si>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</si>
  <si>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</si>
  <si>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</si>
  <si>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</si>
  <si>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</si>
  <si>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</si>
  <si>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</si>
  <si>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</si>
  <si>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</si>
  <si>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</si>
  <si>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</si>
  <si>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</si>
  <si>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</si>
  <si>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</si>
  <si>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</si>
  <si>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</si>
  <si>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</si>
  <si>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</si>
  <si>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</si>
  <si>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</si>
  <si>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</si>
  <si>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</si>
  <si>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</si>
  <si>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</si>
  <si>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</si>
  <si>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</si>
  <si>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</si>
  <si>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</si>
  <si>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</si>
  <si>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</si>
  <si>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</si>
  <si>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</si>
  <si>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</si>
  <si>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</si>
  <si>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</si>
  <si>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</si>
  <si>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</si>
  <si>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</si>
  <si>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</si>
  <si>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</si>
  <si>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</si>
  <si>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</si>
  <si>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</si>
  <si>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</si>
  <si>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</si>
  <si>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</si>
  <si>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</si>
  <si>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</si>
  <si>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</si>
  <si>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</si>
  <si>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</si>
  <si>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</si>
  <si>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</si>
  <si>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</si>
  <si>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</si>
  <si>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</si>
  <si>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</si>
  <si>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</si>
  <si>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</si>
  <si>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</si>
  <si>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</si>
  <si>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</si>
  <si>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</si>
  <si>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</si>
  <si>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</si>
  <si>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</si>
  <si>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</si>
  <si>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</si>
  <si>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</si>
  <si>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</si>
  <si>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</si>
  <si>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</si>
  <si>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</si>
  <si>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</si>
  <si>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</si>
  <si>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</si>
  <si>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</si>
  <si>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</si>
  <si>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</si>
  <si>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</si>
  <si>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</si>
  <si>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</si>
  <si>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</si>
  <si>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</si>
  <si>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</si>
  <si>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</si>
  <si>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</si>
  <si>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</si>
  <si>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</si>
  <si>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</si>
  <si>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</si>
  <si>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</si>
  <si>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</si>
  <si>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</si>
  <si>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</si>
  <si>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</si>
  <si>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</si>
  <si>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</si>
  <si>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</si>
  <si>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</si>
  <si>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</si>
  <si>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</si>
  <si>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</si>
  <si>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</si>
  <si>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</si>
  <si>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</si>
  <si>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</si>
  <si>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</si>
  <si>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</si>
  <si>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</si>
  <si>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</si>
  <si>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</si>
  <si>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</si>
  <si>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</si>
  <si>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</si>
  <si>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</si>
  <si>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</si>
  <si>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</si>
  <si>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</si>
  <si>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</si>
  <si>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</si>
  <si>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</si>
  <si>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</si>
  <si>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</si>
  <si>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</si>
  <si>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</si>
  <si>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</si>
  <si>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</si>
  <si>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</si>
  <si>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</si>
  <si>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</si>
  <si>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</si>
  <si>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</si>
  <si>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</si>
  <si>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</si>
  <si>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</si>
  <si>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</si>
  <si>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</si>
  <si>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</si>
  <si>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</si>
  <si>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</si>
  <si>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</si>
  <si>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</si>
  <si>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</si>
  <si>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</si>
  <si>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</si>
  <si>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</si>
  <si>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</si>
  <si>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</si>
  <si>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</si>
  <si>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</si>
  <si>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</si>
  <si>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</si>
  <si>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</si>
  <si>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</si>
  <si>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</si>
  <si>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</si>
  <si>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</si>
  <si>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</si>
  <si>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</si>
  <si>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</si>
  <si>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</si>
  <si>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</si>
  <si>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</si>
  <si>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</si>
  <si>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</si>
  <si>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</si>
  <si>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</si>
  <si>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</si>
  <si>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</si>
  <si>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</si>
  <si>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</si>
  <si>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</si>
  <si>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</si>
  <si>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</si>
  <si>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</si>
  <si>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</si>
  <si>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</si>
  <si>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</si>
  <si>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</si>
  <si>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</si>
  <si>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</si>
  <si>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</si>
  <si>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</si>
  <si>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</si>
  <si>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</si>
  <si>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</si>
  <si>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</si>
  <si>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</si>
  <si>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</si>
  <si>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</si>
  <si>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</si>
  <si>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</si>
  <si>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</si>
  <si>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</si>
  <si>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</si>
  <si>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</si>
  <si>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</si>
  <si>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</si>
  <si>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</si>
  <si>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</si>
  <si>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</si>
  <si>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</si>
  <si>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</si>
  <si>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</si>
  <si>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</si>
  <si>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</si>
  <si>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</si>
  <si>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</si>
  <si>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</si>
  <si>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</si>
  <si>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</si>
  <si>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</si>
  <si>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</si>
  <si>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</si>
  <si>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</si>
  <si>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</si>
  <si>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</si>
  <si>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</si>
  <si>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</si>
  <si>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</si>
  <si>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</si>
  <si>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</si>
  <si>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</si>
  <si>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</si>
  <si>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</si>
  <si>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</si>
  <si>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</si>
  <si>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</si>
  <si>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</si>
  <si>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</si>
  <si>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</si>
  <si>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</si>
  <si>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</si>
  <si>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</si>
  <si>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</si>
  <si>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</si>
  <si>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</si>
  <si>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</si>
  <si>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</si>
  <si>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</si>
  <si>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</si>
  <si>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</si>
  <si>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</si>
  <si>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</si>
  <si>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</si>
  <si>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</si>
  <si>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</si>
  <si>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</si>
  <si>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</si>
  <si>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</si>
  <si>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</si>
  <si>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</si>
  <si>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</si>
  <si>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</si>
  <si>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</si>
  <si>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</si>
  <si>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</si>
  <si>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</si>
  <si>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</si>
  <si>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</si>
  <si>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</si>
  <si>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</si>
  <si>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</si>
  <si>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</si>
  <si>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</si>
  <si>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</si>
  <si>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</si>
  <si>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</si>
  <si>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</si>
  <si>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</si>
  <si>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</si>
  <si>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</si>
  <si>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</si>
  <si>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</si>
  <si>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</si>
  <si>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</si>
  <si>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</si>
  <si>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</si>
  <si>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</si>
  <si>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</si>
  <si>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</si>
  <si>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</si>
  <si>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</si>
  <si>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</si>
  <si>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</si>
  <si>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</si>
  <si>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</si>
  <si>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</si>
  <si>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</si>
  <si>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</si>
  <si>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</si>
  <si>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</si>
  <si>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</si>
  <si>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</si>
  <si>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</si>
  <si>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</si>
  <si>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</si>
  <si>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</si>
  <si>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</si>
  <si>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</si>
  <si>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</si>
  <si>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</si>
  <si>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</si>
  <si>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</si>
  <si>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</si>
  <si>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</si>
  <si>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</si>
  <si>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</si>
  <si>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</si>
  <si>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</si>
  <si>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</si>
  <si>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</si>
  <si>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</si>
  <si>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</si>
  <si>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</si>
  <si>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</si>
  <si>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</si>
  <si>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</si>
  <si>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</si>
  <si>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</si>
  <si>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</si>
  <si>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</si>
  <si>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</si>
  <si>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</si>
  <si>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</si>
  <si>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</si>
  <si>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</si>
  <si>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</si>
  <si>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</si>
  <si>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</si>
  <si>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</si>
  <si>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</si>
  <si>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</si>
  <si>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</si>
  <si>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</si>
  <si>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</si>
  <si>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</si>
  <si>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</si>
  <si>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</si>
  <si>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</si>
  <si>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</si>
  <si>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</si>
  <si>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</si>
  <si>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</si>
  <si>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</si>
  <si>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</si>
  <si>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</si>
  <si>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</si>
  <si>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</si>
  <si>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</si>
  <si>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</si>
  <si>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</si>
  <si>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</si>
  <si>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</si>
  <si>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</si>
  <si>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</si>
  <si>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</si>
  <si>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</si>
  <si>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</si>
  <si>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</si>
  <si>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</si>
  <si>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</si>
  <si>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</si>
  <si>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</si>
  <si>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</si>
  <si>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</si>
  <si>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</si>
  <si>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</si>
  <si>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</si>
  <si>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</si>
  <si>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</si>
  <si>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</si>
  <si>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</si>
  <si>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</si>
  <si>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</si>
  <si>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</si>
  <si>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</si>
  <si>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</si>
  <si>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</si>
  <si>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</si>
  <si>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</si>
  <si>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</si>
  <si>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</si>
  <si>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</si>
  <si>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</si>
  <si>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</si>
  <si>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</si>
  <si>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</si>
  <si>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</si>
  <si>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</si>
  <si>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</si>
  <si>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</si>
  <si>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</si>
  <si>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</si>
  <si>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</si>
  <si>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</si>
  <si>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</si>
  <si>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</si>
  <si>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</si>
  <si>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</si>
  <si>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</si>
  <si>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</si>
  <si>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</si>
  <si>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</si>
  <si>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</si>
  <si>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</si>
  <si>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</si>
  <si>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</si>
  <si>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</si>
  <si>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</si>
  <si>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</si>
  <si>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</si>
  <si>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</si>
  <si>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</si>
  <si>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</si>
  <si>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</si>
  <si>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</si>
  <si>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</si>
  <si>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</si>
  <si>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</si>
  <si>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</si>
  <si>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</si>
  <si>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</si>
  <si>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</si>
  <si>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</si>
  <si>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</si>
  <si>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</si>
  <si>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</si>
  <si>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</si>
  <si>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</si>
  <si>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</si>
  <si>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</si>
  <si>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</si>
  <si>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</si>
  <si>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</si>
  <si>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</si>
  <si>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</si>
  <si>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</si>
  <si>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</si>
  <si>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</si>
  <si>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</si>
  <si>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</si>
  <si>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</si>
  <si>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</si>
  <si>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</si>
  <si>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</si>
  <si>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</si>
  <si>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</si>
  <si>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</si>
  <si>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</si>
  <si>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</si>
  <si>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</si>
  <si>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</si>
  <si>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</si>
  <si>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</si>
  <si>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</si>
  <si>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</si>
  <si>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</si>
  <si>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</si>
  <si>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</si>
  <si>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</si>
  <si>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</si>
  <si>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</si>
  <si>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</si>
  <si>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</si>
  <si>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</si>
  <si>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</si>
  <si>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</si>
  <si>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</si>
  <si>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</si>
  <si>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</si>
  <si>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</si>
  <si>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</si>
  <si>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</si>
  <si>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</si>
  <si>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</si>
  <si>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</si>
  <si>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</si>
  <si>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</si>
  <si>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</si>
  <si>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</si>
  <si>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</si>
  <si>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</si>
  <si>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</si>
  <si>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</si>
  <si>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</si>
  <si>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</si>
  <si>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</si>
  <si>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</si>
  <si>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</si>
  <si>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</si>
  <si>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</si>
  <si>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</si>
  <si>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</si>
  <si>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</si>
  <si>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</si>
  <si>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</si>
  <si>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</si>
  <si>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</si>
  <si>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</si>
  <si>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</si>
  <si>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</si>
  <si>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</si>
  <si>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</si>
  <si>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</si>
  <si>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</si>
  <si>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</si>
  <si>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</si>
  <si>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</si>
  <si>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</si>
  <si>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</si>
  <si>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</si>
  <si>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</si>
  <si>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</si>
  <si>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</si>
  <si>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</si>
  <si>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</si>
  <si>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</si>
  <si>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</si>
  <si>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</si>
  <si>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</si>
  <si>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</si>
  <si>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</si>
  <si>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</si>
  <si>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</si>
  <si>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</si>
  <si>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</si>
  <si>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</si>
  <si>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</si>
  <si>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</si>
  <si>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</si>
  <si>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</si>
  <si>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</si>
  <si>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</si>
  <si>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</si>
  <si>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</si>
  <si>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</si>
  <si>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</si>
  <si>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</si>
  <si>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</si>
  <si>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</si>
  <si>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</si>
  <si>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</si>
  <si>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</si>
  <si>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</si>
  <si>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</si>
  <si>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</si>
  <si>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</si>
  <si>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</si>
  <si>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</si>
  <si>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</si>
  <si>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</si>
  <si>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</si>
  <si>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</si>
  <si>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</si>
  <si>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</si>
  <si>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</si>
  <si>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</si>
  <si>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</si>
  <si>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</si>
  <si>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</si>
  <si>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</si>
  <si>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</si>
  <si>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</si>
  <si>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</si>
  <si>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</si>
  <si>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</si>
  <si>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</si>
  <si>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</si>
  <si>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</si>
  <si>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</si>
  <si>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</si>
  <si>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</si>
  <si>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</si>
  <si>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</si>
  <si>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</si>
  <si>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</si>
  <si>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</si>
  <si>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</si>
  <si>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</si>
  <si>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</si>
  <si>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</si>
  <si>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</si>
  <si>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</si>
  <si>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</si>
  <si>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</si>
  <si>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</si>
  <si>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</si>
  <si>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</si>
  <si>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</si>
  <si>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</si>
  <si>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</si>
  <si>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</si>
  <si>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</si>
  <si>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</si>
  <si>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</si>
  <si>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</si>
  <si>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</si>
  <si>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</si>
  <si>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</si>
  <si>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</si>
  <si>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</si>
  <si>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</si>
  <si>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</si>
  <si>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</si>
  <si>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</si>
  <si>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</si>
  <si>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</si>
  <si>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</si>
  <si>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</si>
  <si>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</si>
  <si>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</si>
  <si>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</si>
  <si>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</si>
  <si>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</si>
  <si>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</si>
  <si>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</si>
  <si>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</si>
  <si>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</si>
  <si>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</si>
  <si>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</si>
  <si>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</si>
  <si>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</si>
  <si>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</si>
  <si>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</si>
  <si>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</si>
  <si>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</si>
  <si>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</si>
  <si>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</si>
  <si>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</si>
  <si>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</si>
  <si>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</si>
  <si>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</si>
  <si>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</si>
  <si>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</si>
  <si>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</si>
  <si>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</si>
  <si>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</si>
  <si>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</si>
  <si>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</si>
  <si>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</si>
  <si>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</si>
  <si>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</si>
  <si>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</si>
  <si>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</si>
  <si>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</si>
  <si>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</si>
  <si>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</si>
  <si>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</si>
  <si>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</si>
  <si>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</si>
  <si>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</si>
  <si>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</si>
  <si>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</si>
  <si>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</si>
  <si>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</si>
  <si>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</si>
  <si>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</si>
  <si>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</si>
  <si>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</si>
  <si>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</si>
  <si>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</si>
  <si>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</si>
  <si>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</si>
  <si>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</si>
  <si>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</si>
  <si>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</si>
  <si>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</si>
  <si>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</si>
  <si>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</si>
  <si>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</si>
  <si>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</si>
  <si>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</si>
  <si>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</si>
  <si>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</si>
  <si>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</si>
  <si>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</si>
  <si>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</si>
  <si>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</si>
  <si>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</si>
  <si>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</si>
  <si>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</si>
  <si>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</si>
  <si>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</si>
  <si>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</si>
  <si>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</si>
  <si>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</si>
  <si>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</si>
  <si>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</si>
  <si>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</si>
  <si>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</si>
  <si>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</si>
  <si>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</si>
  <si>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</si>
  <si>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</si>
  <si>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</si>
  <si>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</si>
  <si>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</si>
  <si>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</si>
  <si>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</si>
  <si>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</si>
  <si>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</si>
  <si>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</si>
  <si>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</si>
  <si>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</si>
  <si>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</si>
  <si>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</si>
  <si>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</si>
  <si>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</si>
  <si>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</si>
  <si>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</si>
  <si>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</si>
  <si>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</si>
  <si>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</si>
  <si>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</si>
  <si>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</si>
  <si>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</si>
  <si>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</si>
  <si>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</si>
  <si>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</si>
  <si>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</si>
  <si>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</si>
  <si>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</si>
  <si>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</si>
  <si>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</si>
  <si>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</si>
  <si>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</si>
  <si>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</si>
  <si>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</si>
  <si>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</si>
  <si>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</si>
  <si>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</si>
  <si>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</si>
  <si>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</si>
  <si>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</si>
  <si>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</si>
  <si>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</si>
  <si>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</si>
  <si>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</si>
  <si>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</si>
  <si>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</si>
  <si>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</si>
  <si>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</si>
  <si>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</si>
  <si>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</si>
  <si>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</si>
  <si>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</si>
  <si>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</si>
  <si>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</si>
  <si>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</si>
  <si>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</si>
  <si>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</si>
  <si>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</si>
  <si>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</si>
  <si>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</si>
  <si>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</si>
  <si>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</si>
  <si>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</si>
  <si>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</si>
  <si>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</si>
  <si>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</si>
  <si>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</si>
  <si>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</si>
  <si>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</si>
  <si>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</si>
  <si>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</si>
  <si>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</si>
  <si>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</si>
  <si>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</si>
  <si>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</si>
  <si>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</si>
  <si>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</si>
  <si>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</si>
  <si>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</si>
  <si>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</si>
  <si>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</si>
  <si>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</si>
  <si>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</si>
  <si>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</si>
  <si>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</si>
  <si>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</si>
  <si>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</si>
  <si>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</si>
  <si>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</si>
  <si>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</si>
  <si>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</si>
  <si>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</si>
  <si>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</si>
  <si>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</si>
  <si>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</si>
  <si>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</si>
  <si>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</si>
  <si>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</si>
  <si>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</si>
  <si>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</si>
  <si>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</si>
  <si>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</si>
  <si>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</si>
  <si>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</si>
  <si>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</si>
  <si>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</si>
  <si>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</si>
  <si>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</si>
  <si>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</si>
  <si>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</si>
  <si>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</si>
  <si>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</si>
  <si>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</si>
  <si>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</si>
  <si>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</si>
  <si>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</si>
  <si>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</si>
  <si>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</si>
  <si>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</si>
  <si>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</si>
  <si>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</si>
  <si>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</si>
  <si>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</si>
  <si>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</si>
  <si>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</si>
  <si>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</si>
  <si>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</si>
  <si>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</si>
  <si>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</si>
  <si>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</si>
  <si>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</si>
  <si>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</si>
  <si>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</si>
  <si>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</si>
  <si>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</si>
  <si>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</si>
  <si>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</si>
  <si>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</si>
  <si>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</si>
  <si>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</si>
  <si>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</si>
  <si>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</si>
  <si>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</si>
  <si>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</si>
  <si>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</si>
  <si>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</si>
  <si>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</si>
  <si>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</si>
  <si>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</si>
  <si>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</si>
  <si>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</si>
  <si>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</si>
  <si>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</si>
  <si>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</si>
  <si>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</si>
  <si>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</si>
  <si>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</si>
  <si>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</si>
  <si>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</si>
  <si>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</si>
  <si>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</si>
  <si>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</si>
  <si>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</si>
  <si>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</si>
  <si>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</si>
  <si>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</si>
  <si>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</si>
  <si>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</si>
  <si>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</si>
  <si>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</si>
  <si>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</si>
  <si>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</si>
  <si>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</si>
  <si>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</si>
  <si>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</si>
  <si>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</si>
  <si>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</si>
  <si>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</si>
  <si>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</si>
  <si>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</si>
  <si>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</si>
  <si>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</si>
  <si>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</si>
  <si>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</si>
  <si>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</si>
  <si>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</si>
  <si>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</si>
  <si>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</si>
  <si>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</si>
  <si>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</si>
  <si>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</si>
  <si>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</si>
  <si>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</si>
  <si>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</si>
  <si>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</si>
  <si>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</si>
  <si>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</si>
  <si>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</si>
  <si>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</si>
  <si>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</si>
  <si>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</si>
  <si>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</si>
  <si>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</si>
  <si>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</si>
  <si>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</si>
  <si>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</si>
  <si>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</si>
  <si>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</si>
  <si>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</si>
  <si>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</si>
  <si>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</si>
  <si>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</si>
  <si>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</si>
  <si>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</si>
  <si>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</si>
  <si>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</si>
  <si>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</si>
  <si>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</si>
  <si>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</si>
  <si>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</si>
  <si>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</si>
  <si>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</si>
  <si>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</si>
  <si>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</si>
  <si>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</si>
  <si>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</si>
  <si>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</si>
  <si>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</si>
  <si>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</si>
  <si>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</si>
  <si>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</si>
  <si>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</si>
  <si>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</si>
  <si>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</si>
  <si>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</si>
  <si>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</si>
  <si>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</si>
  <si>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</si>
  <si>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</si>
  <si>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</si>
  <si>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</si>
  <si>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</si>
  <si>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</si>
  <si>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</si>
  <si>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</si>
  <si>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</si>
  <si>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</si>
  <si>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</si>
  <si>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</si>
  <si>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</si>
  <si>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</si>
  <si>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</si>
  <si>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</si>
  <si>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</si>
  <si>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</si>
  <si>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</si>
  <si>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</si>
  <si>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</si>
  <si>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</si>
  <si>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</si>
  <si>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</si>
  <si>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</si>
  <si>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</si>
  <si>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</si>
  <si>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</si>
  <si>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</si>
  <si>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</si>
  <si>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</si>
  <si>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</si>
  <si>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</si>
  <si>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</si>
  <si>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</si>
  <si>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</si>
  <si>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</si>
  <si>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</si>
  <si>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</si>
  <si>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</si>
  <si>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</si>
  <si>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</si>
  <si>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</si>
  <si>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</si>
  <si>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</si>
  <si>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</si>
  <si>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</si>
  <si>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</si>
  <si>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</si>
  <si>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</si>
  <si>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</si>
  <si>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</si>
  <si>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</si>
  <si>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</si>
  <si>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</si>
  <si>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</si>
  <si>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</si>
  <si>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</si>
  <si>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</si>
  <si>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</si>
  <si>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</si>
  <si>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</si>
  <si>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</si>
  <si>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</si>
  <si>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</si>
  <si>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</si>
  <si>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</si>
  <si>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</si>
  <si>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</si>
  <si>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</si>
  <si>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</si>
  <si>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</si>
  <si>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</si>
  <si>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</si>
  <si>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</si>
  <si>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</si>
  <si>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</si>
  <si>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</si>
  <si>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</si>
  <si>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</si>
  <si>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</si>
  <si>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</si>
  <si>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</si>
  <si>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</si>
  <si>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</si>
  <si>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</si>
  <si>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</si>
  <si>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</si>
  <si>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</si>
  <si>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</si>
  <si>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</si>
  <si>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</si>
  <si>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</si>
  <si>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</si>
  <si>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</si>
  <si>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</si>
  <si>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</si>
  <si>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</si>
  <si>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</si>
  <si>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</si>
  <si>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</si>
  <si>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</si>
  <si>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</si>
  <si>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</si>
  <si>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</si>
  <si>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</si>
  <si>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</si>
  <si>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</si>
  <si>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</si>
  <si>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</si>
  <si>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</si>
  <si>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</si>
  <si>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</si>
  <si>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</si>
  <si>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</si>
  <si>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</si>
  <si>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</si>
  <si>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</si>
  <si>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</si>
  <si>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</si>
  <si>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</si>
  <si>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</si>
  <si>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</si>
  <si>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</si>
  <si>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</si>
  <si>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</si>
  <si>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</si>
  <si>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</si>
  <si>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</si>
  <si>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</si>
  <si>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</si>
  <si>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</si>
  <si>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</si>
  <si>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</si>
  <si>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</si>
  <si>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</si>
  <si>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</si>
  <si>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</si>
  <si>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</si>
  <si>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</si>
  <si>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</si>
  <si>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</si>
  <si>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</si>
  <si>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</si>
  <si>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</si>
  <si>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</si>
  <si>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</si>
  <si>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</si>
  <si>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</si>
  <si>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</si>
  <si>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</si>
  <si>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</si>
  <si>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</si>
  <si>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</si>
  <si>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</si>
  <si>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</si>
  <si>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</si>
  <si>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</si>
  <si>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</si>
  <si>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</si>
  <si>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</si>
  <si>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</si>
  <si>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</si>
  <si>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</si>
  <si>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</si>
  <si>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</si>
  <si>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</si>
  <si>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</si>
  <si>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</si>
  <si>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</si>
  <si>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</si>
  <si>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</si>
  <si>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</si>
  <si>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</si>
  <si>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</si>
  <si>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</si>
  <si>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</si>
  <si>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</si>
  <si>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</si>
  <si>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</si>
  <si>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</si>
  <si>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</si>
  <si>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</si>
  <si>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</si>
  <si>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</si>
  <si>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</si>
  <si>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</si>
  <si>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</si>
  <si>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</si>
  <si>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</si>
  <si>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</si>
  <si>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</si>
  <si>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</si>
  <si>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</si>
  <si>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</si>
  <si>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</si>
  <si>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</si>
  <si>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</si>
  <si>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</si>
  <si>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</si>
  <si>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</si>
  <si>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</si>
  <si>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</si>
  <si>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</si>
  <si>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</si>
  <si>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</si>
  <si>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</si>
  <si>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</si>
  <si>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</si>
  <si>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</si>
  <si>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</si>
  <si>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</si>
  <si>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</si>
  <si>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</si>
  <si>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</si>
  <si>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</si>
  <si>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</si>
  <si>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</si>
  <si>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</si>
  <si>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</si>
  <si>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</si>
  <si>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</si>
  <si>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</si>
  <si>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</si>
  <si>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</si>
  <si>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</si>
  <si>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</si>
  <si>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</si>
  <si>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</si>
  <si>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</si>
  <si>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</si>
  <si>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</si>
  <si>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</si>
  <si>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</si>
  <si>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</si>
  <si>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</si>
  <si>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</si>
  <si>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</si>
  <si>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</si>
  <si>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</si>
  <si>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</si>
  <si>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</si>
  <si>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</si>
  <si>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</si>
  <si>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</si>
  <si>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</si>
  <si>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</si>
  <si>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</si>
  <si>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</si>
  <si>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</si>
  <si>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</si>
  <si>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</si>
  <si>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</si>
  <si>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</si>
  <si>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</si>
  <si>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</si>
  <si>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</si>
  <si>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</si>
  <si>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</si>
  <si>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</si>
  <si>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</si>
  <si>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</si>
  <si>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</si>
  <si>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</si>
  <si>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</si>
  <si>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</si>
  <si>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</si>
  <si>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</si>
  <si>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</si>
  <si>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</si>
  <si>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</si>
  <si>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</si>
  <si>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</si>
  <si>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</si>
  <si>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</si>
  <si>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</si>
  <si>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</si>
  <si>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</si>
  <si>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</si>
  <si>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</si>
  <si>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</si>
  <si>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</si>
  <si>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</si>
  <si>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</si>
  <si>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</si>
  <si>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</si>
  <si>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</si>
  <si>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</si>
  <si>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</si>
  <si>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</si>
  <si>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</si>
  <si>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</si>
  <si>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</si>
  <si>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</si>
  <si>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</si>
  <si>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</si>
  <si>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</si>
  <si>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</si>
  <si>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</si>
  <si>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</si>
  <si>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</si>
  <si>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</si>
  <si>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</si>
  <si>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</si>
  <si>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</si>
  <si>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</si>
  <si>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</si>
  <si>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</si>
  <si>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</si>
  <si>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</si>
  <si>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</si>
  <si>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</si>
  <si>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</si>
  <si>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</si>
  <si>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</si>
  <si>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</si>
  <si>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</si>
  <si>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</si>
  <si>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</si>
  <si>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</si>
  <si>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</si>
  <si>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</si>
  <si>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</si>
  <si>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</si>
  <si>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</si>
  <si>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</si>
  <si>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</si>
  <si>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</si>
  <si>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</si>
  <si>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</si>
  <si>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</si>
  <si>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</si>
  <si>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</si>
  <si>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</si>
  <si>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</si>
  <si>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</si>
  <si>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</si>
  <si>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</si>
  <si>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</si>
  <si>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</si>
  <si>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</si>
  <si>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</si>
  <si>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</si>
  <si>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</si>
  <si>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</si>
  <si>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</si>
  <si>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</si>
  <si>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</si>
  <si>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</si>
  <si>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</si>
  <si>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</si>
  <si>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</si>
  <si>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</si>
  <si>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</si>
  <si>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</si>
  <si>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</si>
  <si>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</si>
  <si>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</si>
  <si>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</si>
  <si>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</si>
  <si>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</si>
  <si>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</si>
  <si>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</si>
  <si>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</si>
  <si>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</si>
  <si>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</si>
  <si>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</si>
  <si>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</si>
  <si>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</si>
  <si>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</si>
  <si>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</si>
  <si>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</si>
  <si>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</si>
  <si>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</si>
  <si>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</si>
  <si>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</si>
  <si>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</si>
  <si>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</si>
  <si>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</si>
  <si>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</si>
  <si>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</si>
  <si>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</si>
  <si>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</si>
  <si>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</si>
  <si>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</si>
  <si>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</si>
  <si>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</si>
  <si>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</si>
  <si>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</si>
  <si>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</si>
  <si>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</si>
  <si>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</si>
  <si>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</si>
  <si>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</si>
  <si>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</si>
  <si>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</si>
  <si>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</si>
  <si>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</si>
  <si>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</si>
  <si>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</si>
  <si>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</si>
  <si>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</si>
  <si>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</si>
  <si>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</si>
  <si>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</si>
  <si>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</si>
  <si>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</si>
  <si>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</si>
  <si>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</si>
  <si>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</si>
  <si>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</si>
  <si>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</si>
  <si>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</si>
  <si>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</si>
  <si>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</si>
  <si>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</si>
  <si>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</si>
  <si>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</si>
  <si>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</si>
  <si>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</si>
  <si>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</si>
  <si>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</si>
  <si>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</si>
  <si>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</si>
  <si>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</si>
  <si>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</si>
  <si>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</si>
  <si>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</si>
  <si>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</si>
  <si>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</si>
  <si>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</si>
  <si>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</si>
  <si>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</si>
  <si>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</si>
  <si>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</si>
  <si>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</si>
  <si>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</si>
  <si>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</si>
  <si>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</si>
  <si>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</si>
  <si>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</si>
  <si>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</si>
  <si>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</si>
  <si>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</si>
  <si>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</si>
  <si>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</si>
  <si>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</si>
  <si>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</si>
  <si>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</si>
  <si>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</si>
  <si>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</si>
  <si>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</si>
  <si>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</si>
  <si>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</si>
  <si>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</si>
  <si>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</si>
  <si>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</si>
  <si>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</si>
  <si>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</si>
  <si>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</si>
  <si>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</si>
  <si>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</si>
  <si>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</si>
  <si>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</si>
  <si>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</si>
  <si>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</si>
  <si>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</si>
  <si>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</si>
  <si>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</si>
  <si>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</si>
  <si>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</si>
  <si>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</si>
  <si>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</si>
  <si>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</si>
  <si>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</si>
  <si>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</si>
  <si>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</si>
  <si>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</si>
  <si>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</si>
  <si>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</si>
  <si>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</si>
  <si>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</si>
  <si>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</si>
  <si>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</si>
  <si>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</si>
  <si>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</si>
  <si>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</si>
  <si>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</si>
  <si>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</si>
  <si>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</si>
  <si>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</si>
  <si>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</si>
  <si>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</si>
  <si>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</si>
  <si>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</si>
  <si>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</si>
  <si>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</si>
  <si>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</si>
  <si>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</si>
  <si>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</si>
  <si>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</si>
  <si>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</si>
  <si>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</si>
  <si>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</si>
  <si>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</si>
  <si>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</si>
  <si>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</si>
  <si>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</si>
  <si>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</si>
  <si>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</si>
  <si>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</si>
  <si>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</si>
  <si>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</si>
  <si>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</si>
  <si>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</si>
  <si>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</si>
  <si>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</si>
  <si>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</si>
  <si>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</si>
  <si>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</si>
  <si>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</si>
  <si>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</si>
  <si>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</si>
  <si>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</si>
  <si>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</si>
  <si>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</si>
  <si>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</si>
  <si>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</si>
  <si>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</si>
  <si>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</si>
  <si>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</si>
  <si>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</si>
  <si>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</si>
  <si>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</si>
  <si>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</si>
  <si>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</si>
  <si>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</si>
  <si>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</si>
  <si>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</si>
  <si>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</si>
  <si>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</si>
  <si>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</si>
  <si>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</si>
  <si>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</si>
  <si>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</si>
  <si>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</si>
  <si>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</si>
  <si>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</si>
  <si>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</si>
  <si>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</si>
  <si>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</si>
  <si>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</si>
  <si>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</si>
  <si>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</si>
  <si>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</si>
  <si>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</si>
  <si>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</si>
  <si>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</si>
  <si>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</si>
  <si>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</si>
  <si>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</si>
  <si>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</si>
  <si>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</si>
  <si>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</si>
  <si>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</si>
  <si>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</si>
  <si>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</si>
  <si>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</si>
  <si>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</si>
  <si>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</si>
  <si>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</si>
  <si>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</si>
  <si>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</si>
  <si>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</si>
  <si>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</si>
  <si>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</si>
  <si>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</si>
  <si>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</si>
  <si>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</si>
  <si>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</si>
  <si>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</si>
  <si>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</si>
  <si>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</si>
  <si>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</si>
  <si>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</si>
  <si>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</si>
  <si>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</si>
  <si>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</si>
  <si>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</si>
  <si>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</si>
  <si>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</si>
  <si>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</si>
  <si>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</si>
  <si>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</si>
  <si>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</si>
  <si>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</si>
  <si>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</si>
  <si>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</si>
  <si>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</si>
  <si>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</si>
  <si>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</si>
  <si>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</si>
  <si>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</si>
  <si>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</si>
  <si>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</si>
  <si>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</si>
  <si>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</si>
  <si>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</si>
  <si>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</si>
  <si>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</si>
  <si>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</si>
  <si>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</si>
  <si>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</si>
  <si>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</si>
  <si>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</si>
  <si>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</si>
  <si>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</si>
  <si>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</si>
  <si>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</si>
  <si>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</si>
  <si>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</si>
  <si>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</si>
  <si>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</si>
  <si>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</si>
  <si>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</si>
  <si>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</si>
  <si>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</si>
  <si>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</si>
  <si>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</si>
  <si>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</si>
  <si>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</si>
  <si>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</si>
  <si>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</si>
  <si>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</si>
  <si>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</si>
  <si>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</si>
  <si>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</si>
  <si>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</si>
  <si>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</si>
  <si>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</si>
  <si>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</si>
  <si>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</si>
  <si>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</si>
  <si>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</si>
  <si>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</si>
  <si>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</si>
  <si>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</si>
  <si>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</si>
  <si>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</si>
  <si>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</si>
  <si>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</si>
  <si>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</si>
  <si>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</si>
  <si>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</si>
  <si>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</si>
  <si>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</si>
  <si>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</si>
  <si>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</si>
  <si>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</si>
  <si>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</si>
  <si>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</si>
  <si>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</si>
  <si>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</si>
  <si>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</si>
  <si>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</si>
  <si>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</si>
  <si>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</si>
  <si>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</si>
  <si>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</si>
  <si>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</si>
  <si>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</si>
  <si>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</si>
  <si>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</si>
  <si>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</si>
  <si>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</si>
  <si>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</si>
  <si>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</si>
  <si>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</si>
  <si>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</si>
  <si>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</si>
  <si>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</si>
  <si>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</si>
  <si>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</si>
  <si>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</si>
  <si>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</si>
  <si>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</si>
  <si>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</si>
  <si>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</si>
  <si>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</si>
  <si>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</si>
  <si>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</si>
  <si>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</si>
  <si>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</si>
  <si>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</si>
  <si>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</si>
  <si>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</si>
  <si>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</si>
  <si>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</si>
  <si>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</si>
  <si>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</si>
  <si>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</si>
  <si>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</si>
  <si>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</si>
  <si>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</si>
  <si>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</si>
  <si>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</si>
  <si>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</si>
  <si>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</si>
  <si>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</si>
  <si>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</si>
  <si>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</si>
  <si>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</si>
  <si>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</si>
  <si>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</si>
  <si>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</si>
  <si>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</si>
  <si>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</si>
  <si>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</si>
  <si>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</si>
  <si>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</si>
  <si>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</si>
  <si>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</si>
  <si>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</si>
  <si>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</si>
  <si>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</si>
  <si>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</si>
  <si>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</si>
  <si>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</si>
  <si>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</si>
  <si>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</si>
  <si>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</si>
  <si>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</si>
  <si>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</si>
  <si>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</si>
  <si>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</si>
  <si>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</si>
  <si>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</si>
  <si>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</si>
  <si>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</si>
  <si>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</si>
  <si>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</si>
  <si>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</si>
  <si>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</si>
  <si>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</si>
  <si>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</si>
  <si>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</si>
  <si>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</si>
  <si>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</si>
  <si>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</si>
  <si>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</si>
  <si>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</si>
  <si>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</si>
  <si>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</si>
  <si>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</si>
  <si>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</si>
  <si>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</si>
  <si>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</si>
  <si>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</si>
  <si>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</si>
  <si>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</si>
  <si>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</si>
  <si>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</si>
  <si>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</si>
  <si>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</si>
  <si>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</si>
  <si>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</si>
  <si>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</si>
  <si>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</si>
  <si>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</si>
  <si>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</si>
  <si>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</si>
  <si>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</si>
  <si>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</si>
  <si>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</si>
  <si>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</si>
  <si>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</si>
  <si>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</si>
  <si>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</si>
  <si>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</si>
  <si>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</si>
  <si>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</si>
  <si>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</si>
  <si>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</si>
  <si>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</si>
  <si>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</si>
  <si>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</si>
  <si>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</si>
  <si>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</si>
  <si>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</si>
  <si>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</si>
  <si>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</si>
  <si>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</si>
  <si>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</si>
  <si>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</si>
  <si>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</si>
  <si>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</si>
  <si>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</si>
  <si>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</si>
  <si>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</si>
  <si>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</si>
  <si>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</si>
  <si>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</si>
  <si>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</si>
  <si>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</si>
  <si>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</si>
  <si>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</si>
  <si>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</si>
  <si>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</si>
  <si>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</si>
  <si>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</si>
  <si>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</si>
  <si>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</si>
  <si>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</si>
  <si>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</si>
  <si>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</si>
  <si>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</si>
  <si>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</si>
  <si>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</si>
  <si>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</si>
  <si>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</si>
  <si>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</si>
  <si>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</si>
  <si>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</si>
  <si>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</si>
  <si>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</si>
  <si>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</si>
  <si>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</si>
  <si>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</si>
  <si>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</si>
  <si>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</si>
  <si>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</si>
  <si>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</si>
  <si>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</si>
  <si>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</si>
  <si>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</si>
  <si>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</si>
  <si>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</si>
  <si>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</si>
  <si>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</si>
  <si>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</si>
  <si>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</si>
  <si>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</si>
  <si>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</si>
  <si>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</si>
  <si>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</si>
  <si>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</si>
  <si>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</si>
  <si>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</si>
  <si>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</si>
  <si>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</si>
  <si>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</si>
  <si>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</si>
  <si>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</si>
  <si>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</si>
  <si>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</si>
  <si>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</si>
  <si>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</si>
  <si>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</si>
  <si>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</si>
  <si>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</si>
  <si>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</si>
  <si>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</si>
  <si>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</si>
  <si>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</si>
  <si>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</si>
  <si>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</si>
  <si>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</si>
  <si>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</si>
  <si>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</si>
  <si>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</si>
  <si>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</si>
  <si>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</si>
  <si>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</si>
  <si>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</si>
  <si>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</si>
  <si>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</si>
  <si>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</si>
  <si>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</si>
  <si>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</si>
  <si>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</si>
  <si>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</si>
  <si>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</si>
  <si>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</si>
  <si>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</si>
  <si>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</si>
  <si>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</si>
  <si>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</si>
  <si>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</si>
  <si>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</si>
  <si>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</si>
  <si>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</si>
  <si>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</si>
  <si>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</si>
  <si>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</si>
  <si>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</si>
  <si>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</si>
  <si>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</si>
  <si>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</si>
  <si>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</si>
  <si>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</si>
  <si>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</si>
  <si>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</si>
  <si>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</si>
  <si>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</si>
  <si>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</si>
  <si>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</si>
  <si>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</si>
  <si>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</si>
  <si>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</si>
  <si>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</si>
  <si>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</si>
  <si>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</si>
  <si>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</si>
  <si>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</si>
  <si>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</si>
  <si>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</si>
  <si>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</si>
  <si>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</si>
  <si>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</si>
  <si>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</si>
  <si>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</si>
  <si>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</si>
  <si>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</si>
  <si>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</si>
  <si>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</si>
  <si>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</si>
  <si>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</si>
  <si>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</si>
  <si>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</si>
  <si>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</si>
  <si>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</si>
  <si>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</si>
  <si>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</si>
  <si>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</si>
  <si>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</si>
  <si>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</si>
  <si>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</si>
  <si>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</si>
  <si>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</si>
  <si>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</si>
  <si>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</si>
  <si>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</si>
  <si>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</si>
  <si>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</si>
  <si>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</si>
  <si>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</si>
  <si>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</si>
  <si>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</si>
  <si>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</si>
  <si>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</si>
  <si>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</si>
  <si>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</si>
  <si>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</si>
  <si>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</si>
  <si>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</si>
  <si>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</si>
  <si>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</si>
  <si>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</si>
  <si>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</si>
  <si>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</si>
  <si>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</si>
  <si>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</si>
  <si>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</si>
  <si>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</si>
  <si>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</si>
  <si>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</si>
  <si>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</si>
  <si>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</si>
  <si>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</si>
  <si>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</si>
  <si>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</si>
  <si>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</si>
  <si>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</si>
  <si>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</si>
  <si>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</si>
  <si>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</si>
  <si>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</si>
  <si>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</si>
  <si>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</si>
  <si>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</si>
  <si>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</si>
  <si>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</si>
  <si>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</si>
  <si>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</si>
  <si>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</si>
  <si>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</si>
  <si>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</si>
  <si>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</si>
  <si>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</si>
  <si>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</si>
  <si>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</si>
  <si>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</si>
  <si>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</si>
  <si>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</si>
  <si>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</si>
  <si>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</si>
  <si>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</si>
  <si>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</si>
  <si>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</si>
  <si>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</si>
  <si>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</si>
  <si>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</si>
  <si>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</si>
  <si>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</si>
  <si>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</si>
  <si>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</si>
  <si>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</si>
  <si>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</si>
  <si>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</si>
  <si>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</si>
  <si>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</si>
  <si>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</si>
  <si>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</si>
  <si>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</si>
  <si>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</si>
  <si>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</si>
  <si>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</si>
  <si>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</si>
  <si>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</si>
  <si>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</si>
  <si>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</si>
  <si>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</si>
  <si>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</si>
  <si>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</si>
  <si>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</si>
  <si>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</si>
  <si>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</si>
  <si>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</si>
  <si>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</si>
  <si>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</si>
  <si>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</si>
  <si>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</si>
  <si>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</si>
  <si>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</si>
  <si>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</si>
  <si>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</si>
  <si>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</si>
  <si>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</si>
  <si>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</si>
  <si>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</si>
  <si>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</si>
  <si>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</si>
  <si>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</si>
  <si>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</si>
  <si>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</si>
  <si>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</si>
  <si>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</si>
  <si>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</si>
  <si>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</si>
  <si>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</si>
  <si>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</si>
  <si>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</si>
  <si>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</si>
  <si>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</si>
  <si>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</si>
  <si>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</si>
  <si>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</si>
  <si>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</si>
  <si>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</si>
  <si>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</si>
  <si>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</si>
  <si>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</si>
  <si>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</si>
  <si>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</si>
  <si>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</si>
  <si>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</si>
  <si>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</si>
  <si>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</si>
  <si>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</si>
  <si>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</si>
  <si>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</si>
  <si>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</si>
  <si>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</si>
  <si>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</si>
  <si>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</si>
  <si>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</si>
  <si>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</si>
  <si>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</si>
  <si>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</si>
  <si>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</si>
  <si>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</si>
  <si>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</si>
  <si>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</si>
  <si>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</si>
  <si>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</si>
  <si>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</si>
  <si>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</si>
  <si>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</si>
  <si>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</si>
  <si>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</si>
  <si>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</si>
  <si>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</si>
  <si>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</si>
  <si>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</si>
  <si>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</si>
  <si>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</si>
  <si>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</si>
  <si>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</si>
  <si>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</si>
  <si>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</si>
  <si>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</si>
  <si>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</si>
  <si>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</si>
  <si>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</si>
  <si>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</si>
  <si>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</si>
  <si>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</si>
  <si>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</si>
  <si>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</si>
  <si>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</si>
  <si>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</si>
  <si>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</si>
  <si>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</si>
  <si>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</si>
  <si>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</si>
  <si>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</si>
  <si>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</si>
  <si>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</si>
  <si>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</si>
  <si>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</si>
  <si>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</si>
  <si>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</si>
  <si>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</si>
  <si>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</si>
  <si>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</si>
  <si>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</si>
  <si>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</si>
  <si>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</si>
  <si>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</si>
  <si>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</si>
  <si>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</si>
  <si>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</si>
  <si>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</si>
  <si>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</si>
  <si>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</si>
  <si>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</si>
  <si>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</si>
  <si>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</si>
  <si>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</si>
  <si>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</si>
  <si>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</si>
  <si>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</si>
  <si>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</si>
  <si>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</si>
  <si>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</si>
  <si>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</si>
  <si>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</si>
  <si>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</si>
  <si>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</si>
  <si>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</si>
  <si>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</si>
  <si>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</si>
  <si>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</si>
  <si>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</si>
  <si>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</si>
  <si>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</si>
  <si>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</si>
  <si>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</si>
  <si>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</si>
  <si>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</si>
  <si>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</si>
  <si>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</si>
  <si>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</si>
  <si>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</si>
  <si>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</si>
  <si>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</si>
  <si>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</si>
  <si>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</si>
  <si>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</si>
  <si>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</si>
  <si>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</si>
  <si>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</si>
  <si>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</si>
  <si>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</si>
  <si>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</si>
  <si>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</si>
  <si>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</si>
  <si>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</si>
  <si>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</si>
  <si>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</si>
  <si>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</si>
  <si>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</si>
  <si>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</si>
  <si>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</si>
  <si>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</si>
  <si>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</si>
  <si>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</si>
  <si>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</si>
  <si>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</si>
  <si>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</si>
  <si>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</si>
  <si>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</si>
  <si>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</si>
  <si>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</si>
  <si>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</si>
  <si>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</si>
  <si>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</si>
  <si>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</si>
  <si>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</si>
  <si>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</si>
  <si>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</si>
  <si>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</si>
  <si>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</si>
  <si>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</si>
  <si>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</si>
  <si>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</si>
  <si>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</si>
  <si>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</si>
  <si>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</si>
  <si>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</si>
  <si>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</si>
  <si>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</si>
  <si>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</si>
  <si>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</si>
  <si>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</si>
  <si>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</si>
  <si>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</si>
  <si>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</si>
  <si>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</si>
  <si>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</si>
  <si>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</si>
  <si>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</si>
  <si>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</si>
  <si>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</si>
  <si>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</si>
  <si>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</si>
  <si>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</si>
  <si>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</si>
  <si>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</si>
  <si>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</si>
  <si>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</si>
  <si>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</si>
  <si>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</si>
  <si>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</si>
  <si>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</si>
  <si>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</si>
  <si>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</si>
  <si>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</si>
  <si>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</si>
  <si>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</si>
  <si>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</si>
  <si>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</si>
  <si>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</si>
  <si>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</si>
  <si>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</si>
  <si>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</si>
  <si>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</si>
  <si>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</si>
  <si>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</si>
  <si>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</si>
  <si>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</si>
  <si>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</si>
  <si>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</si>
  <si>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</si>
  <si>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</si>
  <si>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</si>
  <si>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</si>
  <si>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</si>
  <si>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</si>
  <si>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</si>
  <si>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</si>
  <si>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</si>
  <si>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</si>
  <si>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</si>
  <si>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</si>
  <si>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</si>
  <si>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</si>
  <si>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</si>
  <si>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</si>
  <si>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</si>
  <si>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</si>
  <si>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</si>
  <si>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</si>
  <si>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</si>
  <si>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</si>
  <si>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</si>
  <si>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</si>
  <si>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</si>
  <si>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</si>
  <si>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</si>
  <si>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</si>
  <si>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</si>
  <si>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</si>
  <si>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</si>
  <si>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</si>
  <si>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</si>
  <si>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</si>
  <si>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</si>
  <si>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</si>
  <si>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</si>
  <si>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</si>
  <si>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</si>
  <si>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</si>
  <si>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</si>
  <si>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</si>
  <si>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</si>
  <si>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</si>
  <si>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</si>
  <si>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</si>
  <si>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</si>
  <si>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</si>
  <si>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</si>
  <si>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</si>
  <si>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</si>
  <si>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</si>
  <si>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</si>
  <si>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</si>
  <si>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</si>
  <si>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</si>
  <si>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</si>
  <si>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</si>
  <si>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</si>
  <si>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</si>
  <si>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</si>
  <si>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</si>
  <si>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</si>
  <si>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</si>
  <si>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</si>
  <si>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</si>
  <si>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</si>
  <si>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</si>
  <si>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</si>
  <si>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</si>
  <si>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</si>
  <si>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</si>
  <si>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</si>
  <si>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</si>
  <si>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</si>
  <si>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</si>
  <si>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</si>
  <si>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</si>
  <si>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</si>
  <si>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</si>
  <si>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</si>
  <si>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</si>
  <si>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</si>
  <si>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</si>
  <si>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</si>
  <si>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</si>
  <si>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</si>
  <si>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</si>
  <si>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</si>
  <si>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</si>
  <si>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</si>
  <si>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</si>
  <si>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</si>
  <si>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</si>
  <si>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</si>
  <si>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</si>
  <si>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</si>
  <si>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</si>
  <si>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</si>
  <si>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</si>
  <si>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</si>
  <si>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</si>
  <si>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</si>
  <si>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</si>
  <si>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</si>
  <si>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</si>
  <si>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</si>
  <si>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</si>
  <si>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</si>
  <si>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</si>
  <si>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</si>
  <si>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</si>
  <si>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</si>
  <si>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</si>
  <si>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</si>
  <si>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</si>
  <si>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</si>
  <si>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</si>
  <si>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</si>
  <si>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</si>
  <si>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</si>
  <si>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</si>
  <si>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</si>
  <si>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</si>
  <si>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</si>
  <si>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</si>
  <si>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</si>
  <si>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</si>
  <si>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</si>
  <si>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</si>
  <si>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</si>
  <si>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</si>
  <si>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</si>
  <si>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</si>
  <si>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</si>
  <si>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</si>
  <si>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</si>
  <si>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</si>
  <si>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</si>
  <si>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</si>
  <si>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</si>
  <si>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</si>
  <si>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</si>
  <si>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</si>
  <si>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</si>
  <si>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</si>
  <si>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</si>
  <si>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</si>
  <si>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</si>
  <si>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</si>
  <si>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</si>
  <si>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</si>
  <si>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</si>
  <si>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</si>
  <si>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</si>
  <si>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</si>
  <si>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</si>
  <si>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</si>
  <si>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</si>
  <si>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</si>
  <si>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</si>
  <si>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</si>
  <si>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</si>
  <si>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</si>
  <si>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</si>
  <si>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</si>
  <si>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</si>
  <si>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</si>
  <si>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</si>
  <si>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</si>
  <si>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</si>
  <si>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</si>
  <si>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</si>
  <si>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</si>
  <si>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</si>
  <si>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</si>
  <si>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</si>
  <si>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</si>
  <si>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</si>
  <si>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</si>
  <si>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</si>
  <si>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</si>
  <si>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</si>
  <si>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</si>
  <si>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</si>
  <si>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</si>
  <si>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</si>
  <si>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</si>
  <si>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</si>
  <si>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</si>
  <si>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</si>
  <si>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</si>
  <si>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</si>
  <si>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</si>
  <si>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</si>
  <si>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</si>
  <si>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</si>
  <si>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</si>
  <si>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</si>
  <si>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</si>
  <si>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</si>
  <si>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</si>
  <si>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</si>
  <si>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</si>
  <si>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</si>
  <si>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</si>
  <si>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</si>
  <si>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</si>
  <si>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</si>
  <si>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</si>
  <si>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</si>
  <si>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</si>
  <si>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</si>
  <si>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</si>
  <si>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</si>
  <si>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</si>
  <si>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</si>
  <si>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</si>
  <si>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</si>
  <si>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</si>
  <si>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</si>
  <si>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</si>
  <si>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</si>
  <si>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</si>
  <si>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</si>
  <si>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</si>
  <si>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</si>
  <si>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</si>
  <si>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</si>
  <si>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</si>
  <si>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</si>
  <si>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</si>
  <si>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</si>
  <si>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</si>
  <si>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</si>
  <si>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</si>
  <si>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</si>
  <si>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</si>
  <si>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</si>
  <si>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</si>
  <si>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</si>
  <si>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</si>
  <si>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</si>
  <si>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</si>
  <si>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</si>
  <si>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</si>
  <si>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</si>
  <si>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</si>
  <si>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</si>
  <si>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</si>
  <si>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</si>
  <si>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</si>
  <si>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</si>
  <si>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</si>
  <si>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</si>
  <si>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</si>
  <si>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</si>
  <si>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</si>
  <si>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</si>
  <si>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</si>
  <si>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</si>
  <si>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</si>
  <si>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</si>
  <si>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</si>
  <si>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</si>
  <si>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</si>
  <si>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</si>
  <si>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</si>
  <si>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</si>
  <si>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</si>
  <si>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</si>
  <si>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</si>
  <si>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</si>
  <si>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</si>
  <si>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</si>
  <si>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</si>
  <si>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</si>
  <si>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</si>
  <si>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</si>
  <si>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</si>
  <si>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</si>
  <si>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</si>
  <si>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</si>
  <si>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</si>
  <si>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</si>
  <si>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</si>
  <si>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</si>
  <si>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</si>
  <si>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</si>
  <si>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</si>
  <si>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</si>
  <si>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</si>
  <si>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</si>
  <si>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</si>
  <si>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</si>
  <si>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</si>
  <si>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</si>
  <si>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</si>
  <si>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</si>
  <si>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</si>
  <si>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</si>
  <si>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</si>
  <si>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</si>
  <si>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</si>
  <si>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</si>
  <si>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</si>
  <si>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</si>
  <si>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</si>
  <si>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</si>
  <si>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</si>
  <si>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</si>
  <si>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</si>
  <si>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</si>
  <si>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</si>
  <si>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</si>
  <si>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</si>
  <si>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</si>
  <si>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</si>
  <si>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</si>
  <si>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</si>
  <si>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</si>
  <si>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</si>
  <si>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</si>
  <si>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</si>
  <si>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</si>
  <si>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</si>
  <si>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</si>
  <si>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</si>
  <si>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</si>
  <si>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</si>
  <si>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</si>
  <si>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</si>
  <si>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</si>
  <si>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</si>
  <si>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</si>
  <si>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</si>
  <si>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</si>
  <si>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</si>
  <si>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</si>
  <si>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</si>
  <si>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</si>
  <si>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</si>
  <si>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</si>
  <si>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</si>
  <si>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</si>
  <si>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</si>
  <si>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</si>
  <si>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</si>
  <si>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</si>
  <si>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</si>
  <si>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</si>
  <si>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</si>
  <si>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</si>
  <si>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</si>
  <si>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</si>
  <si>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</si>
  <si>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</si>
  <si>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</si>
  <si>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</si>
  <si>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</si>
  <si>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</si>
  <si>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</si>
  <si>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</si>
  <si>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</si>
  <si>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</si>
  <si>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</si>
  <si>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</si>
  <si>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</si>
  <si>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</si>
  <si>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</si>
  <si>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</si>
  <si>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</si>
  <si>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</si>
  <si>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</si>
  <si>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</si>
  <si>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</si>
  <si>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</si>
  <si>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</si>
  <si>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</si>
  <si>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</si>
  <si>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</si>
  <si>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</si>
  <si>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</si>
  <si>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</si>
  <si>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</si>
  <si>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</si>
  <si>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</si>
  <si>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</si>
  <si>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</si>
  <si>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</si>
  <si>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</si>
  <si>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</si>
  <si>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</si>
  <si>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</si>
  <si>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</si>
  <si>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</si>
  <si>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</si>
  <si>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</si>
  <si>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</si>
  <si>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</si>
  <si>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</si>
  <si>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</si>
  <si>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</si>
  <si>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</si>
  <si>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</si>
  <si>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</si>
  <si>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</si>
  <si>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</si>
  <si>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</si>
  <si>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</si>
  <si>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</si>
  <si>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</si>
  <si>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</si>
  <si>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</si>
  <si>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</si>
  <si>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</si>
  <si>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</si>
  <si>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</si>
  <si>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</si>
  <si>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</si>
  <si>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</si>
  <si>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</si>
  <si>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</si>
  <si>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</si>
  <si>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</si>
  <si>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</si>
  <si>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</si>
  <si>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</si>
  <si>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</si>
  <si>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</si>
  <si>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</si>
  <si>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</si>
  <si>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</si>
  <si>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</si>
  <si>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</si>
  <si>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</si>
  <si>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</si>
  <si>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</si>
  <si>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</si>
  <si>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</si>
  <si>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</si>
  <si>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</si>
  <si>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</si>
  <si>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</si>
  <si>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</si>
  <si>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</si>
  <si>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</si>
  <si>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</si>
  <si>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</si>
  <si>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</si>
  <si>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</si>
  <si>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</si>
  <si>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</si>
  <si>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</si>
  <si>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</si>
  <si>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</si>
  <si>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</si>
  <si>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</si>
  <si>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</si>
  <si>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</si>
  <si>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</si>
  <si>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</si>
  <si>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</si>
  <si>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</si>
  <si>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</si>
  <si>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</si>
  <si>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</si>
  <si>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</si>
  <si>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</si>
  <si>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</si>
  <si>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</si>
  <si>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</si>
  <si>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</si>
  <si>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</si>
  <si>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</si>
  <si>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</si>
  <si>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</si>
  <si>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</si>
  <si>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</si>
  <si>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</si>
  <si>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</si>
  <si>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</si>
  <si>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</si>
  <si>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</si>
  <si>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</si>
  <si>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</si>
  <si>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</si>
  <si>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</si>
  <si>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</si>
  <si>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</si>
  <si>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</si>
  <si>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</si>
  <si>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</si>
  <si>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</si>
  <si>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</si>
  <si>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</si>
  <si>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</si>
  <si>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</si>
  <si>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</si>
  <si>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</si>
  <si>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</si>
  <si>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</si>
  <si>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</si>
  <si>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</si>
  <si>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</si>
  <si>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</si>
  <si>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</si>
  <si>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</si>
  <si>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</si>
  <si>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</si>
  <si>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</si>
  <si>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</si>
  <si>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</si>
  <si>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</si>
  <si>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</si>
  <si>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</si>
  <si>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</si>
  <si>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</si>
  <si>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</si>
  <si>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</si>
  <si>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</si>
  <si>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</si>
  <si>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</si>
  <si>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</si>
  <si>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</si>
  <si>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</si>
  <si>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</si>
  <si>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</si>
  <si>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</si>
  <si>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</si>
  <si>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</si>
  <si>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</si>
  <si>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</si>
  <si>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</si>
  <si>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</si>
  <si>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</si>
  <si>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</si>
  <si>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</si>
  <si>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</si>
  <si>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</si>
  <si>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</si>
  <si>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</si>
  <si>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</si>
  <si>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</si>
  <si>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</si>
  <si>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</si>
  <si>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</si>
  <si>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</si>
  <si>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</si>
  <si>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</si>
  <si>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</si>
  <si>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</si>
  <si>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</si>
  <si>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</si>
  <si>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</si>
  <si>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</si>
  <si>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</si>
  <si>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</si>
  <si>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</si>
  <si>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</si>
  <si>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</si>
  <si>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</si>
  <si>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</si>
  <si>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</si>
  <si>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</si>
  <si>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</si>
  <si>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</si>
  <si>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</si>
  <si>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</si>
  <si>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</si>
  <si>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</si>
  <si>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</si>
  <si>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</si>
  <si>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</si>
  <si>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</si>
  <si>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</si>
  <si>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</si>
  <si>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</si>
  <si>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</si>
  <si>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</si>
  <si>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</si>
  <si>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</si>
  <si>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</si>
  <si>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</si>
  <si>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</si>
  <si>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</si>
  <si>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</si>
  <si>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</si>
  <si>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</si>
  <si>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</si>
  <si>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</si>
  <si>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</si>
  <si>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</si>
  <si>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</si>
  <si>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</si>
  <si>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</si>
  <si>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</si>
  <si>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</si>
  <si>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</si>
  <si>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</si>
  <si>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</si>
  <si>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</si>
  <si>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</si>
  <si>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</si>
  <si>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</si>
  <si>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</si>
  <si>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</si>
  <si>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</si>
  <si>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</si>
  <si>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</si>
  <si>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</si>
  <si>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</si>
  <si>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</si>
  <si>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</si>
  <si>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</si>
  <si>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</si>
  <si>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</si>
  <si>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</si>
  <si>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</si>
  <si>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</si>
  <si>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</si>
  <si>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</si>
  <si>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</si>
  <si>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</si>
  <si>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</si>
  <si>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</si>
  <si>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</si>
  <si>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</si>
  <si>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</si>
  <si>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</si>
  <si>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</si>
  <si>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</si>
  <si>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</si>
  <si>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</si>
  <si>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</si>
  <si>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</si>
  <si>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</si>
  <si>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</si>
  <si>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</si>
  <si>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</si>
  <si>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</si>
  <si>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</si>
  <si>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</si>
  <si>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</si>
  <si>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</si>
  <si>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</si>
  <si>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</si>
  <si>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</si>
  <si>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</si>
  <si>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</si>
  <si>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</si>
  <si>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</si>
  <si>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</si>
  <si>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</si>
  <si>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</si>
  <si>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</si>
  <si>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</si>
  <si>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</si>
  <si>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</si>
  <si>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</si>
  <si>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</si>
  <si>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</si>
  <si>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</si>
  <si>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</si>
  <si>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</si>
  <si>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</si>
  <si>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</si>
  <si>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</si>
  <si>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</si>
  <si>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</si>
  <si>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</si>
  <si>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</si>
  <si>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</si>
  <si>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</si>
  <si>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</si>
  <si>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</si>
  <si>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</si>
  <si>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</si>
  <si>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</si>
  <si>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</si>
  <si>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</si>
  <si>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</si>
  <si>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</si>
  <si>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</si>
  <si>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</si>
  <si>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</si>
  <si>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</si>
  <si>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</si>
  <si>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</si>
  <si>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</si>
  <si>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</si>
  <si>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</si>
  <si>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</si>
  <si>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</si>
  <si>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</si>
  <si>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</si>
  <si>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</si>
  <si>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</si>
  <si>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</si>
  <si>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</si>
  <si>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</si>
  <si>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</si>
  <si>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</si>
  <si>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</si>
  <si>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</si>
  <si>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</si>
  <si>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</si>
  <si>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</si>
  <si>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</si>
  <si>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</si>
  <si>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</si>
  <si>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</si>
  <si>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</si>
  <si>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</si>
  <si>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</si>
  <si>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</si>
  <si>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</si>
  <si>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</si>
  <si>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</si>
  <si>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</si>
  <si>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</si>
  <si>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</si>
  <si>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</si>
  <si>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</si>
  <si>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</si>
  <si>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</si>
  <si>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</si>
  <si>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</si>
  <si>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</si>
  <si>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</si>
  <si>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</si>
  <si>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</si>
  <si>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</si>
  <si>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</si>
  <si>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</si>
  <si>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</si>
  <si>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</si>
  <si>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</si>
  <si>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</si>
  <si>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</si>
  <si>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</si>
  <si>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</si>
  <si>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</si>
  <si>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</si>
  <si>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</si>
  <si>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</si>
  <si>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</si>
  <si>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</si>
  <si>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</si>
  <si>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</si>
  <si>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</si>
  <si>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</si>
  <si>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</si>
  <si>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</si>
  <si>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</si>
  <si>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</si>
  <si>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</si>
  <si>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</si>
  <si>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</si>
  <si>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</si>
  <si>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</si>
  <si>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</si>
  <si>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</si>
  <si>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</si>
  <si>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</si>
  <si>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</si>
  <si>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</si>
  <si>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</si>
  <si>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</si>
  <si>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</si>
  <si>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</si>
  <si>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</si>
  <si>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</si>
  <si>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</si>
  <si>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</si>
  <si>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</si>
  <si>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</si>
  <si>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</si>
  <si>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</si>
  <si>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</si>
  <si>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</si>
  <si>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</si>
  <si>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</si>
  <si>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</si>
  <si>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</si>
  <si>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</si>
  <si>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</si>
  <si>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</si>
  <si>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</si>
  <si>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</si>
  <si>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</si>
  <si>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</si>
  <si>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</si>
  <si>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</si>
  <si>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</si>
  <si>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</si>
  <si>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</si>
  <si>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</si>
  <si>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</si>
  <si>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</si>
  <si>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</si>
  <si>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</si>
  <si>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</si>
  <si>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</si>
  <si>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</si>
  <si>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</si>
  <si>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</si>
  <si>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</si>
  <si>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</si>
  <si>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</si>
  <si>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</si>
  <si>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</si>
  <si>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</si>
  <si>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</si>
  <si>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</si>
  <si>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</si>
  <si>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</si>
  <si>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</si>
  <si>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</si>
  <si>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</si>
  <si>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</si>
  <si>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</si>
  <si>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</si>
  <si>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</si>
  <si>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</si>
  <si>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</si>
  <si>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</si>
  <si>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</si>
  <si>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</si>
  <si>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</si>
  <si>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</si>
  <si>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</si>
  <si>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</si>
  <si>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</si>
  <si>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</si>
  <si>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</si>
  <si>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</si>
  <si>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</si>
  <si>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</si>
  <si>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</si>
  <si>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</si>
  <si>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</si>
  <si>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</si>
  <si>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</si>
  <si>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</si>
  <si>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</si>
  <si>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</si>
  <si>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</si>
  <si>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</si>
  <si>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</si>
  <si>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</si>
  <si>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</si>
  <si>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</si>
  <si>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</si>
  <si>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</si>
  <si>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</si>
  <si>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</si>
  <si>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</si>
  <si>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</si>
  <si>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</si>
  <si>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</si>
  <si>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</si>
  <si>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</si>
  <si>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</si>
  <si>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</si>
  <si>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</si>
  <si>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</si>
  <si>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</si>
  <si>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</si>
  <si>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</si>
  <si>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</si>
  <si>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</si>
  <si>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</si>
  <si>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</si>
  <si>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</si>
  <si>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</si>
  <si>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</si>
  <si>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</si>
  <si>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</si>
  <si>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</si>
  <si>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</si>
  <si>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</si>
  <si>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</si>
  <si>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</si>
  <si>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</si>
  <si>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</si>
  <si>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</si>
  <si>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</si>
  <si>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</si>
  <si>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</si>
  <si>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</si>
  <si>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</si>
  <si>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</si>
  <si>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</si>
  <si>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</si>
  <si>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</si>
  <si>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</si>
  <si>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</si>
  <si>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</si>
  <si>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</si>
  <si>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</si>
  <si>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</si>
  <si>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</si>
  <si>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</si>
  <si>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</si>
  <si>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</si>
  <si>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</si>
  <si>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</si>
  <si>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</si>
  <si>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</si>
  <si>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</si>
  <si>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</si>
  <si>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</si>
  <si>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</si>
  <si>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</si>
  <si>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</si>
  <si>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</si>
  <si>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</si>
  <si>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</si>
  <si>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</si>
  <si>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</si>
  <si>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</si>
  <si>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</si>
  <si>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</si>
  <si>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</si>
  <si>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</si>
  <si>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</si>
  <si>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</si>
  <si>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</si>
  <si>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</si>
  <si>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</si>
  <si>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</si>
  <si>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</si>
  <si>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</si>
  <si>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</si>
  <si>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</si>
  <si>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</si>
  <si>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</si>
  <si>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</si>
  <si>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</si>
  <si>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</si>
  <si>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</si>
  <si>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</si>
  <si>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</si>
  <si>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</si>
  <si>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</si>
  <si>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</si>
  <si>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</si>
  <si>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</si>
  <si>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</si>
  <si>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</si>
  <si>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</si>
  <si>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</si>
  <si>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</si>
  <si>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</si>
  <si>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</si>
  <si>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</si>
  <si>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</si>
  <si>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</si>
  <si>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</si>
  <si>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</si>
  <si>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</si>
  <si>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</si>
  <si>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</si>
  <si>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</si>
  <si>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</si>
  <si>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</si>
  <si>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</si>
  <si>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</si>
  <si>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</si>
  <si>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</si>
  <si>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</si>
  <si>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</si>
  <si>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</si>
  <si>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</si>
  <si>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</si>
  <si>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</si>
  <si>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</si>
  <si>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</si>
  <si>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</si>
  <si>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</si>
  <si>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</si>
  <si>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</si>
  <si>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</si>
  <si>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</si>
  <si>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</si>
  <si>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</si>
  <si>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</si>
  <si>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</si>
  <si>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</si>
  <si>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</si>
  <si>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</si>
  <si>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</si>
  <si>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</si>
  <si>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</si>
  <si>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</si>
  <si>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</si>
  <si>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</si>
  <si>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</si>
  <si>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</si>
  <si>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</si>
  <si>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</si>
  <si>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</si>
  <si>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</si>
  <si>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</si>
  <si>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</si>
  <si>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</si>
  <si>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</si>
  <si>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</si>
  <si>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</si>
  <si>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</si>
  <si>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</si>
  <si>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</si>
  <si>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</si>
  <si>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</si>
  <si>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</si>
  <si>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</si>
  <si>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</si>
  <si>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</si>
  <si>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</si>
  <si>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</si>
  <si>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</si>
  <si>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</si>
  <si>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</si>
  <si>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</si>
  <si>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</si>
  <si>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</si>
  <si>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</si>
  <si>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</si>
  <si>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</si>
  <si>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</si>
  <si>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</si>
  <si>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</si>
  <si>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</si>
  <si>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</si>
  <si>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</si>
  <si>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</si>
  <si>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</si>
  <si>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</si>
  <si>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</si>
  <si>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</si>
  <si>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</si>
  <si>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</si>
  <si>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</si>
  <si>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</si>
  <si>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</si>
  <si>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</si>
  <si>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</si>
  <si>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</si>
  <si>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</si>
  <si>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</si>
  <si>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</si>
  <si>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</si>
  <si>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</si>
  <si>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</si>
  <si>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</si>
  <si>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</si>
  <si>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</si>
  <si>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</si>
  <si>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</si>
  <si>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</si>
  <si>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</si>
  <si>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</si>
  <si>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</si>
  <si>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</si>
  <si>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</si>
  <si>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</si>
  <si>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</si>
  <si>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</si>
  <si>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</si>
  <si>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</si>
  <si>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</si>
  <si>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</si>
  <si>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</si>
  <si>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</si>
  <si>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</si>
  <si>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</si>
  <si>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</si>
  <si>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</si>
  <si>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</si>
  <si>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</si>
  <si>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</si>
  <si>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</si>
  <si>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</si>
  <si>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</si>
  <si>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</si>
  <si>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</si>
  <si>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</si>
  <si>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</si>
  <si>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</si>
  <si>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</si>
  <si>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</si>
  <si>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</si>
  <si>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</si>
  <si>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</si>
  <si>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</si>
  <si>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</si>
  <si>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</si>
  <si>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</si>
  <si>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</si>
  <si>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</si>
  <si>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</si>
  <si>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</si>
  <si>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</si>
  <si>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</si>
  <si>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</si>
  <si>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</si>
  <si>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</si>
  <si>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</si>
  <si>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</si>
  <si>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</si>
  <si>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</si>
  <si>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</si>
  <si>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</si>
  <si>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</si>
  <si>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</si>
  <si>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</si>
  <si>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</si>
  <si>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</si>
  <si>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</si>
  <si>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</si>
  <si>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</si>
  <si>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</si>
  <si>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</si>
  <si>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</si>
  <si>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</si>
  <si>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</si>
  <si>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</si>
  <si>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</si>
  <si>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</si>
  <si>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</si>
  <si>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</si>
  <si>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</si>
  <si>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</si>
  <si>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</si>
  <si>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</si>
  <si>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</si>
  <si>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</si>
  <si>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</si>
  <si>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</si>
  <si>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</si>
  <si>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</si>
  <si>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</si>
  <si>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</si>
  <si>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</si>
  <si>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</si>
  <si>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</si>
  <si>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</si>
  <si>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</si>
  <si>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</si>
  <si>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</si>
  <si>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</si>
  <si>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</si>
  <si>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</si>
  <si>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</si>
  <si>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</si>
  <si>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</si>
  <si>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</si>
  <si>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</si>
  <si>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</si>
  <si>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</si>
  <si>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</si>
  <si>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</si>
  <si>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</si>
  <si>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</si>
  <si>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</si>
  <si>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</si>
  <si>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</si>
  <si>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</si>
  <si>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</si>
  <si>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</si>
  <si>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</si>
  <si>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</si>
  <si>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</si>
  <si>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</si>
  <si>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</si>
  <si>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</si>
  <si>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</si>
  <si>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</si>
  <si>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</si>
  <si>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</si>
  <si>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</si>
  <si>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</si>
  <si>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</si>
  <si>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</si>
  <si>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</si>
  <si>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</si>
  <si>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</si>
  <si>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</si>
  <si>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</si>
  <si>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</si>
  <si>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</si>
  <si>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</si>
  <si>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</si>
  <si>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</si>
  <si>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</si>
  <si>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</si>
  <si>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</si>
  <si>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</si>
  <si>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</si>
  <si>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</si>
  <si>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</si>
  <si>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</si>
  <si>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</si>
  <si>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</si>
  <si>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</si>
  <si>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</si>
  <si>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</si>
  <si>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</si>
  <si>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</si>
  <si>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</si>
  <si>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</si>
  <si>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</si>
  <si>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</si>
  <si>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</si>
  <si>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</si>
  <si>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</si>
  <si>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</si>
  <si>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</si>
  <si>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</si>
  <si>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</si>
  <si>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</si>
  <si>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</si>
  <si>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</si>
  <si>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</si>
  <si>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</si>
  <si>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</si>
  <si>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</si>
  <si>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</si>
  <si>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</si>
  <si>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</si>
  <si>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</si>
  <si>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</si>
  <si>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</si>
  <si>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</si>
  <si>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</si>
  <si>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</si>
  <si>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</si>
  <si>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</si>
  <si>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</si>
  <si>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</si>
  <si>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</si>
  <si>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</si>
  <si>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</si>
  <si>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</si>
  <si>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</si>
  <si>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</si>
  <si>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</si>
  <si>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</si>
  <si>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</si>
  <si>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</si>
  <si>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</si>
  <si>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</si>
  <si>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</si>
  <si>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</si>
  <si>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</si>
  <si>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</si>
  <si>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</si>
  <si>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</si>
  <si>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</si>
  <si>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</si>
  <si>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</si>
  <si>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</si>
  <si>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</si>
  <si>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</si>
  <si>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</si>
  <si>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</si>
  <si>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</si>
  <si>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</si>
  <si>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</si>
  <si>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</si>
  <si>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</si>
  <si>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</si>
  <si>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</si>
  <si>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</si>
  <si>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</si>
  <si>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</si>
  <si>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</si>
  <si>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</si>
  <si>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</si>
  <si>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</si>
  <si>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</si>
  <si>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</si>
  <si>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</si>
  <si>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</si>
  <si>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</si>
  <si>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</si>
  <si>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</si>
  <si>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</si>
  <si>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</si>
  <si>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</si>
  <si>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</si>
  <si>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</si>
  <si>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</si>
  <si>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</si>
  <si>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</si>
  <si>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</si>
  <si>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</si>
  <si>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</si>
  <si>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</si>
  <si>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</si>
  <si>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</si>
  <si>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</si>
  <si>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</si>
  <si>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</si>
  <si>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</si>
  <si>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</si>
  <si>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</si>
  <si>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</si>
  <si>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</si>
  <si>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</si>
  <si>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</si>
  <si>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</si>
  <si>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</si>
  <si>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</si>
  <si>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</si>
  <si>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</si>
  <si>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</si>
  <si>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</si>
  <si>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</si>
  <si>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</si>
  <si>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</si>
  <si>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</si>
  <si>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</si>
  <si>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</si>
  <si>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</si>
  <si>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</si>
  <si>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</si>
  <si>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</si>
  <si>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</si>
  <si>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</si>
  <si>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</si>
  <si>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</si>
  <si>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</si>
  <si>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</si>
  <si>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</si>
  <si>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</si>
  <si>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</si>
  <si>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</si>
  <si>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</si>
  <si>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</si>
  <si>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</si>
  <si>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</si>
  <si>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</si>
  <si>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</si>
  <si>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</si>
  <si>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</si>
  <si>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</si>
  <si>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</si>
  <si>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</si>
  <si>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</si>
  <si>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</si>
  <si>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</si>
  <si>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</si>
  <si>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</si>
  <si>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</si>
  <si>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</si>
  <si>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</si>
  <si>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</si>
  <si>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</si>
  <si>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</si>
  <si>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</si>
  <si>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</si>
  <si>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</si>
  <si>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</si>
  <si>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</si>
  <si>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</si>
  <si>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</si>
  <si>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</si>
  <si>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</si>
  <si>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</si>
  <si>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</si>
  <si>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</si>
  <si>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</si>
  <si>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</si>
  <si>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</si>
  <si>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</si>
  <si>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</si>
  <si>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</si>
  <si>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</si>
  <si>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</si>
  <si>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</si>
  <si>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</si>
  <si>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</si>
  <si>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</si>
  <si>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</si>
  <si>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</si>
  <si>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</si>
  <si>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</si>
  <si>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</si>
  <si>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</si>
  <si>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</si>
  <si>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</si>
  <si>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</si>
  <si>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</si>
  <si>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</si>
  <si>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</si>
  <si>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</si>
  <si>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</si>
  <si>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</si>
  <si>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</si>
  <si>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</si>
  <si>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</si>
  <si>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</si>
  <si>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</si>
  <si>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</si>
  <si>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</si>
  <si>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</si>
  <si>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</si>
  <si>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</si>
  <si>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</si>
  <si>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</si>
  <si>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</si>
  <si>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</si>
  <si>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</si>
  <si>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</si>
  <si>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</si>
  <si>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</si>
  <si>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</si>
  <si>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</si>
  <si>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</si>
  <si>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</si>
  <si>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</si>
  <si>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</si>
  <si>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</si>
  <si>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</si>
  <si>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</si>
  <si>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</si>
  <si>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</si>
  <si>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</si>
  <si>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</si>
  <si>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</si>
  <si>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</si>
  <si>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</si>
  <si>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</si>
  <si>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</si>
  <si>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</si>
  <si>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</si>
  <si>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</si>
  <si>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</si>
  <si>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</si>
  <si>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</si>
  <si>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</si>
  <si>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</si>
  <si>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</si>
  <si>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</si>
  <si>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</si>
  <si>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</si>
  <si>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</si>
  <si>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</si>
  <si>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</si>
  <si>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</si>
  <si>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</si>
  <si>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</si>
  <si>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</si>
  <si>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</si>
  <si>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</si>
  <si>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</si>
  <si>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</si>
  <si>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</si>
  <si>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</si>
  <si>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</si>
  <si>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</si>
  <si>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</si>
  <si>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</si>
  <si>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</si>
  <si>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</si>
  <si>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</si>
  <si>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</si>
  <si>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</si>
  <si>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</si>
  <si>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</si>
  <si>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</si>
  <si>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</si>
  <si>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</si>
  <si>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</si>
  <si>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</si>
  <si>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</si>
  <si>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</si>
  <si>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</si>
  <si>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</si>
  <si>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</si>
  <si>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</si>
  <si>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</si>
  <si>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</si>
  <si>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</si>
  <si>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</si>
  <si>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</si>
  <si>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</si>
  <si>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</si>
  <si>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</si>
  <si>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</si>
  <si>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</si>
  <si>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</si>
  <si>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</si>
  <si>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</si>
  <si>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</si>
  <si>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</si>
  <si>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</si>
  <si>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</si>
  <si>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</si>
  <si>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</si>
  <si>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</si>
  <si>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</si>
  <si>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</si>
  <si>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</si>
  <si>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</si>
  <si>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</si>
  <si>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</si>
  <si>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</si>
  <si>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</si>
  <si>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</si>
  <si>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</si>
  <si>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</si>
  <si>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</si>
  <si>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</si>
  <si>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</si>
  <si>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</si>
  <si>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</si>
  <si>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</si>
  <si>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</si>
  <si>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</si>
  <si>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</si>
  <si>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</si>
  <si>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</si>
  <si>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</si>
  <si>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</si>
  <si>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</si>
  <si>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</si>
  <si>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</si>
  <si>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</si>
  <si>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</si>
  <si>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</si>
  <si>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</si>
  <si>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</si>
  <si>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</si>
  <si>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</si>
  <si>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</si>
  <si>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</si>
  <si>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</si>
  <si>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</si>
  <si>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</si>
  <si>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</si>
  <si>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</si>
  <si>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</si>
  <si>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</si>
  <si>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</si>
  <si>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</si>
  <si>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</si>
  <si>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</si>
  <si>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</si>
  <si>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</si>
  <si>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</si>
  <si>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</si>
  <si>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</si>
  <si>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</si>
  <si>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</si>
  <si>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</si>
  <si>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</si>
  <si>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</si>
  <si>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</si>
  <si>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</si>
  <si>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</si>
  <si>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</si>
  <si>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</si>
  <si>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</si>
  <si>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</si>
  <si>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</si>
  <si>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</si>
  <si>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</si>
  <si>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</si>
  <si>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</si>
  <si>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</si>
  <si>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</si>
  <si>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</si>
  <si>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</si>
  <si>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</si>
  <si>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</si>
  <si>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</si>
  <si>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</si>
  <si>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</si>
  <si>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</si>
  <si>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</si>
  <si>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</si>
  <si>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</si>
  <si>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</si>
  <si>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</si>
  <si>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</si>
  <si>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</si>
  <si>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</si>
  <si>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</si>
  <si>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</si>
  <si>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</si>
  <si>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</si>
  <si>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</si>
  <si>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</si>
  <si>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</si>
  <si>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</si>
  <si>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</si>
  <si>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</si>
  <si>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</si>
  <si>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</si>
  <si>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</si>
  <si>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</si>
  <si>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</si>
  <si>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</si>
  <si>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</si>
  <si>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</si>
  <si>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</si>
  <si>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</si>
  <si>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</si>
  <si>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</si>
  <si>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</si>
  <si>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</si>
  <si>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</si>
  <si>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</si>
  <si>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</si>
  <si>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</si>
  <si>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</si>
  <si>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</si>
  <si>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</si>
  <si>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</si>
  <si>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</si>
  <si>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</si>
  <si>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</si>
  <si>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</si>
  <si>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</si>
  <si>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</si>
  <si>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</si>
  <si>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</si>
  <si>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</si>
  <si>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</si>
  <si>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</si>
  <si>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</si>
  <si>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</si>
  <si>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</si>
  <si>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</si>
  <si>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</si>
  <si>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</si>
  <si>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</si>
  <si>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</si>
  <si>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</si>
  <si>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</si>
  <si>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</si>
  <si>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</si>
  <si>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</si>
  <si>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</si>
  <si>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</si>
  <si>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</si>
  <si>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</si>
  <si>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</si>
  <si>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</si>
  <si>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</si>
  <si>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</si>
  <si>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</si>
  <si>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</si>
  <si>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</si>
  <si>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</si>
  <si>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</si>
  <si>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</si>
  <si>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</si>
  <si>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</si>
  <si>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</si>
  <si>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</si>
  <si>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</si>
  <si>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</si>
  <si>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</si>
  <si>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</si>
  <si>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</si>
  <si>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</si>
  <si>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</si>
  <si>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</si>
  <si>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</si>
  <si>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</si>
  <si>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</si>
  <si>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</si>
  <si>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</si>
  <si>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</si>
  <si>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</si>
  <si>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</si>
  <si>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</si>
  <si>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</si>
  <si>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</si>
  <si>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</si>
  <si>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</si>
  <si>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</si>
  <si>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</si>
  <si>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</si>
  <si>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</si>
  <si>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</si>
  <si>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</si>
  <si>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</si>
  <si>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</si>
  <si>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</si>
  <si>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</si>
  <si>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</si>
  <si>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</si>
  <si>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</si>
  <si>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</si>
  <si>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</si>
  <si>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</si>
  <si>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</si>
  <si>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</si>
  <si>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</si>
  <si>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</si>
  <si>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</si>
  <si>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</si>
  <si>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</si>
  <si>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</si>
  <si>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</si>
  <si>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</si>
  <si>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</si>
  <si>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</si>
  <si>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</si>
  <si>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</si>
  <si>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</si>
  <si>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</si>
  <si>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</si>
  <si>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</si>
  <si>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</si>
  <si>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</si>
  <si>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</si>
  <si>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</si>
  <si>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</si>
  <si>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</si>
  <si>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</si>
  <si>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</si>
  <si>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</si>
  <si>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</si>
  <si>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</si>
  <si>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</si>
  <si>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</si>
  <si>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</si>
  <si>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</si>
  <si>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</si>
  <si>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</si>
  <si>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</si>
  <si>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</si>
  <si>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</si>
  <si>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</si>
  <si>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</si>
  <si>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</si>
  <si>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</si>
  <si>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</si>
  <si>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</si>
  <si>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</si>
  <si>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</si>
  <si>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</si>
  <si>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</si>
  <si>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</si>
  <si>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</si>
  <si>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</si>
  <si>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</si>
  <si>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</si>
  <si>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</si>
  <si>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</si>
  <si>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</si>
  <si>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</si>
  <si>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</si>
  <si>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</si>
  <si>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</si>
  <si>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</si>
  <si>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</si>
  <si>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</si>
  <si>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</si>
  <si>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</si>
  <si>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</si>
  <si>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</si>
  <si>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</si>
  <si>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</si>
  <si>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</si>
  <si>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</si>
  <si>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</si>
  <si>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</si>
  <si>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</si>
  <si>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</si>
  <si>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</si>
  <si>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</si>
  <si>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</si>
  <si>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</si>
  <si>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</si>
  <si>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</si>
  <si>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</si>
  <si>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</si>
  <si>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</si>
  <si>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</si>
  <si>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</si>
  <si>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</si>
  <si>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</si>
  <si>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</si>
  <si>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</si>
  <si>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</si>
  <si>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</si>
  <si>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</si>
  <si>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</si>
  <si>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</si>
  <si>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</si>
  <si>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</si>
  <si>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</si>
  <si>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</si>
  <si>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</si>
  <si>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</si>
  <si>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</si>
  <si>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</si>
  <si>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</si>
  <si>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</si>
  <si>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</si>
  <si>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</si>
  <si>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</si>
  <si>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</si>
  <si>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</si>
  <si>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</si>
  <si>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</si>
  <si>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</si>
  <si>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</si>
  <si>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</si>
  <si>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</si>
  <si>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</si>
  <si>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</si>
  <si>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</si>
  <si>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</si>
  <si>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</si>
  <si>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</si>
  <si>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</si>
  <si>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</si>
  <si>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</si>
  <si>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</si>
  <si>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</si>
  <si>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</si>
  <si>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</si>
  <si>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</si>
  <si>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</si>
  <si>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</si>
  <si>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</si>
  <si>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</si>
  <si>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</si>
  <si>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</si>
  <si>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</si>
  <si>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</si>
  <si>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</si>
  <si>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</si>
  <si>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</si>
  <si>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</si>
  <si>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</si>
  <si>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</si>
  <si>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</si>
  <si>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</si>
  <si>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</si>
  <si>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</si>
  <si>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</si>
  <si>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</si>
  <si>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</si>
  <si>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</si>
  <si>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</si>
  <si>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</si>
  <si>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</si>
  <si>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</si>
  <si>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</si>
  <si>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</si>
  <si>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</si>
  <si>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</si>
  <si>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</si>
  <si>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</si>
  <si>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</si>
  <si>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</si>
  <si>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</si>
  <si>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</si>
  <si>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</si>
  <si>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</si>
  <si>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</si>
  <si>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</si>
  <si>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</si>
  <si>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</si>
  <si>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</si>
  <si>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</si>
  <si>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</si>
  <si>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</si>
  <si>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</si>
  <si>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</si>
  <si>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</si>
  <si>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</si>
  <si>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</si>
  <si>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</si>
  <si>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</si>
  <si>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</si>
  <si>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</si>
  <si>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</si>
  <si>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</si>
  <si>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</si>
  <si>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</si>
  <si>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</si>
  <si>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</si>
  <si>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</si>
  <si>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</si>
  <si>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</si>
  <si>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</si>
  <si>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</si>
  <si>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</si>
  <si>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</si>
  <si>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</si>
  <si>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</si>
  <si>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</si>
  <si>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</si>
  <si>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</si>
  <si>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</si>
  <si>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</si>
  <si>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</si>
  <si>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</si>
  <si>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</si>
  <si>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</si>
  <si>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</si>
  <si>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</si>
  <si>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</si>
  <si>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</si>
  <si>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</si>
  <si>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</si>
  <si>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</si>
  <si>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</si>
  <si>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</si>
  <si>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</si>
  <si>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</si>
  <si>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</si>
  <si>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</si>
  <si>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</si>
  <si>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</si>
  <si>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</si>
  <si>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</si>
  <si>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</si>
  <si>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</si>
  <si>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</si>
  <si>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</si>
  <si>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</si>
  <si>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</si>
  <si>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</si>
  <si>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</si>
  <si>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</si>
  <si>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</si>
  <si>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</si>
  <si>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</si>
  <si>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</si>
  <si>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</si>
  <si>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</si>
  <si>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</si>
  <si>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</si>
  <si>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</si>
  <si>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</si>
  <si>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</si>
  <si>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</si>
  <si>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</si>
  <si>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</si>
  <si>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</si>
  <si>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</si>
  <si>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</si>
  <si>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</si>
  <si>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</si>
  <si>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</si>
  <si>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</si>
  <si>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</si>
  <si>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</si>
  <si>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</si>
  <si>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</si>
  <si>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</si>
  <si>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</si>
  <si>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</si>
  <si>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</si>
  <si>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</si>
  <si>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</si>
  <si>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</si>
  <si>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</si>
  <si>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</si>
  <si>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</si>
  <si>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</si>
  <si>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</si>
  <si>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</si>
  <si>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</si>
  <si>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</si>
  <si>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</si>
  <si>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</si>
  <si>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</si>
  <si>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</si>
  <si>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</si>
  <si>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</si>
  <si>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</si>
  <si>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</si>
  <si>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</si>
  <si>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</si>
  <si>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</si>
  <si>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</si>
  <si>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</si>
  <si>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</si>
  <si>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</si>
  <si>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</si>
  <si>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</si>
  <si>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</si>
  <si>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</si>
  <si>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</si>
  <si>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</si>
  <si>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</si>
  <si>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</si>
  <si>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</si>
  <si>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</si>
  <si>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</si>
  <si>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</si>
  <si>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</si>
  <si>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</si>
  <si>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</si>
  <si>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</si>
  <si>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</si>
  <si>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</si>
  <si>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</si>
  <si>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</si>
  <si>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</si>
  <si>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</si>
  <si>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</si>
  <si>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</si>
  <si>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</si>
  <si>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</si>
  <si>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</si>
  <si>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</si>
  <si>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</si>
  <si>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</si>
  <si>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</si>
  <si>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</si>
  <si>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</si>
  <si>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</si>
  <si>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</si>
  <si>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</si>
  <si>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</si>
  <si>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</si>
  <si>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</si>
  <si>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</si>
  <si>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</si>
  <si>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</si>
  <si>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</si>
  <si>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</si>
  <si>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</si>
  <si>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</si>
  <si>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</si>
  <si>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</si>
  <si>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</si>
  <si>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</si>
  <si>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</si>
  <si>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</si>
  <si>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</si>
  <si>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</si>
  <si>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</si>
  <si>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</si>
  <si>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</si>
  <si>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</si>
  <si>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</si>
  <si>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</si>
  <si>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</si>
  <si>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</si>
  <si>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</si>
  <si>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</si>
  <si>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</si>
  <si>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</si>
  <si>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</si>
  <si>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</si>
  <si>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</si>
  <si>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</si>
  <si>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</si>
  <si>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</si>
  <si>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</si>
  <si>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</si>
  <si>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</si>
  <si>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</si>
  <si>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</si>
  <si>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</si>
  <si>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</si>
  <si>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</si>
  <si>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</si>
  <si>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</si>
  <si>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</si>
  <si>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</si>
  <si>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</si>
  <si>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</si>
  <si>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</si>
  <si>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</si>
  <si>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</si>
  <si>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</si>
  <si>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</si>
  <si>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</si>
  <si>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</si>
  <si>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</si>
  <si>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</si>
  <si>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</si>
  <si>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</si>
  <si>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</si>
  <si>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</si>
  <si>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</si>
  <si>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</si>
  <si>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</si>
  <si>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</si>
  <si>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</si>
  <si>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</si>
  <si>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</si>
  <si>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</si>
  <si>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</si>
  <si>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</si>
  <si>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</si>
  <si>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</si>
  <si>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</si>
  <si>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</si>
  <si>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</si>
  <si>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</si>
  <si>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</si>
  <si>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</si>
  <si>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</si>
  <si>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</si>
  <si>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</si>
  <si>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</si>
  <si>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</si>
  <si>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</si>
  <si>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</si>
  <si>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</si>
  <si>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</si>
  <si>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</si>
  <si>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</si>
  <si>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</si>
  <si>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</si>
  <si>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</si>
  <si>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</si>
  <si>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</si>
  <si>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</si>
  <si>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</si>
  <si>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</si>
  <si>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</si>
  <si>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</si>
  <si>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</si>
  <si>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</si>
  <si>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</si>
  <si>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</si>
  <si>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</si>
  <si>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</si>
  <si>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</si>
  <si>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</si>
  <si>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</si>
  <si>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</si>
  <si>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</si>
  <si>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</si>
  <si>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</si>
  <si>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</si>
  <si>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</si>
  <si>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</si>
  <si>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</si>
  <si>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</si>
  <si>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</si>
  <si>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</si>
  <si>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</si>
  <si>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</si>
  <si>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</si>
  <si>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</si>
  <si>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</si>
  <si>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</si>
  <si>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</si>
  <si>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</si>
  <si>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</si>
  <si>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</si>
  <si>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</si>
  <si>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</si>
  <si>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</si>
  <si>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</si>
  <si>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</si>
  <si>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</si>
  <si>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</si>
  <si>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</si>
  <si>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</si>
  <si>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</si>
  <si>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</si>
  <si>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</si>
  <si>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</si>
  <si>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</si>
  <si>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</si>
  <si>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</si>
  <si>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</si>
  <si>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</si>
  <si>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</si>
  <si>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</si>
  <si>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</si>
  <si>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</si>
  <si>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</si>
  <si>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</si>
  <si>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</si>
  <si>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</si>
  <si>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</si>
  <si>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</si>
  <si>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</si>
  <si>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</si>
  <si>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</si>
  <si>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</si>
  <si>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</si>
  <si>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</si>
  <si>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</si>
  <si>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</si>
  <si>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</si>
  <si>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</si>
  <si>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</si>
  <si>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</si>
  <si>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</si>
  <si>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</si>
  <si>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</si>
  <si>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</si>
  <si>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</si>
  <si>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</si>
  <si>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</si>
  <si>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</si>
  <si>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</si>
  <si>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</si>
  <si>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</si>
  <si>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</si>
  <si>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</si>
  <si>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</si>
  <si>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</si>
  <si>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</si>
  <si>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</si>
  <si>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</si>
  <si>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</si>
  <si>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</si>
  <si>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</si>
  <si>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</si>
  <si>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</si>
  <si>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</si>
  <si>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</si>
  <si>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</si>
  <si>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</si>
  <si>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</si>
  <si>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</si>
  <si>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</si>
  <si>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</si>
  <si>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</si>
  <si>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</si>
  <si>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</si>
  <si>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</si>
  <si>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</si>
  <si>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</si>
  <si>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</si>
  <si>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</si>
  <si>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</si>
  <si>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</si>
  <si>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</si>
  <si>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</si>
  <si>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</si>
  <si>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</si>
  <si>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</si>
  <si>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</si>
  <si>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</si>
  <si>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</si>
  <si>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</si>
  <si>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</si>
  <si>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</si>
  <si>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</si>
  <si>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</si>
  <si>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</si>
  <si>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</si>
  <si>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</si>
  <si>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</si>
  <si>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</si>
  <si>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</si>
  <si>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</si>
  <si>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</si>
  <si>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</si>
  <si>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</si>
  <si>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</si>
  <si>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</si>
  <si>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</si>
  <si>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</si>
  <si>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</si>
  <si>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</si>
  <si>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</si>
  <si>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</si>
  <si>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</si>
  <si>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</si>
  <si>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</si>
  <si>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</si>
  <si>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</si>
  <si>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</si>
  <si>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</si>
  <si>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</si>
  <si>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</si>
  <si>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</si>
  <si>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</si>
  <si>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</si>
  <si>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</si>
  <si>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</si>
  <si>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</si>
  <si>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</si>
  <si>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</si>
  <si>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</si>
  <si>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</si>
  <si>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</si>
  <si>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</si>
  <si>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</si>
  <si>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</si>
  <si>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</si>
  <si>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</si>
  <si>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</si>
  <si>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</si>
  <si>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</si>
  <si>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</si>
  <si>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</si>
  <si>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</si>
  <si>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</si>
  <si>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</si>
  <si>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</si>
  <si>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</si>
  <si>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</si>
  <si>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</si>
  <si>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</si>
  <si>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</si>
  <si>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</si>
  <si>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</si>
  <si>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</si>
  <si>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</si>
  <si>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</si>
  <si>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</si>
  <si>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</si>
  <si>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</si>
  <si>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</si>
  <si>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</si>
  <si>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</si>
  <si>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</si>
  <si>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</si>
  <si>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</si>
  <si>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</si>
  <si>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</si>
  <si>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</si>
  <si>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</si>
  <si>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</si>
  <si>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</si>
  <si>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</si>
  <si>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</si>
  <si>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</si>
  <si>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</si>
  <si>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</si>
  <si>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</si>
  <si>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</si>
  <si>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</si>
  <si>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</si>
  <si>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</si>
  <si>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</si>
  <si>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</si>
  <si>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</si>
  <si>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</si>
  <si>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</si>
  <si>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</si>
  <si>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</si>
  <si>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</si>
  <si>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</si>
  <si>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</si>
  <si>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</si>
  <si>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</si>
  <si>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</si>
  <si>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</si>
  <si>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</si>
  <si>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</si>
  <si>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</si>
  <si>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</si>
  <si>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</si>
  <si>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</si>
  <si>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</si>
  <si>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</si>
  <si>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</si>
  <si>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</si>
  <si>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</si>
  <si>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</si>
  <si>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</si>
  <si>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</si>
  <si>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</si>
  <si>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</si>
  <si>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</si>
  <si>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</si>
  <si>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</si>
  <si>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</si>
  <si>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</si>
  <si>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</si>
  <si>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</si>
  <si>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</si>
  <si>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</si>
  <si>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</si>
  <si>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</si>
  <si>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</si>
  <si>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</si>
  <si>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</si>
  <si>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</si>
  <si>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</si>
  <si>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</si>
  <si>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</si>
  <si>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</si>
  <si>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</si>
  <si>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</si>
  <si>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</si>
  <si>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</si>
  <si>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</si>
  <si>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</si>
  <si>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</si>
  <si>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</si>
  <si>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</si>
  <si>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</si>
  <si>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</si>
  <si>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</si>
  <si>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</si>
  <si>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</si>
  <si>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</si>
  <si>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</si>
  <si>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</si>
  <si>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</si>
  <si>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</si>
  <si>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</si>
  <si>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</si>
  <si>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</si>
  <si>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</si>
  <si>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</si>
  <si>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</si>
  <si>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</si>
  <si>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</si>
  <si>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</si>
  <si>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</si>
  <si>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</si>
  <si>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</si>
  <si>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</si>
  <si>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</si>
  <si>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</si>
  <si>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</si>
  <si>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</si>
  <si>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</si>
  <si>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</si>
  <si>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</si>
  <si>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</si>
  <si>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</si>
  <si>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</si>
  <si>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</si>
  <si>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</si>
  <si>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</si>
  <si>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</si>
  <si>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</si>
  <si>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</si>
  <si>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</si>
  <si>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</si>
  <si>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</si>
  <si>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</si>
  <si>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</si>
  <si>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</si>
  <si>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</si>
  <si>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</si>
  <si>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</si>
  <si>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</si>
  <si>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</si>
  <si>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</si>
  <si>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</si>
  <si>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</si>
  <si>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</si>
  <si>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</si>
  <si>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</si>
  <si>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</si>
  <si>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</si>
  <si>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</si>
  <si>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</si>
  <si>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</si>
  <si>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</si>
  <si>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</si>
  <si>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</si>
  <si>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</si>
  <si>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</si>
  <si>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</si>
  <si>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</si>
  <si>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</si>
  <si>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</si>
  <si>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</si>
  <si>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</si>
  <si>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</si>
  <si>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</si>
  <si>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</si>
  <si>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</si>
  <si>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</si>
  <si>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</si>
  <si>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</si>
  <si>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</si>
  <si>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</si>
  <si>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</si>
  <si>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</si>
  <si>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</si>
  <si>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</si>
  <si>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</si>
  <si>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</si>
  <si>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</si>
  <si>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</si>
  <si>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</si>
  <si>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</si>
  <si>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</si>
  <si>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</si>
  <si>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</si>
  <si>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</si>
  <si>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</si>
  <si>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</si>
  <si>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</si>
  <si>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</si>
  <si>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</si>
  <si>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</si>
  <si>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</si>
  <si>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</si>
  <si>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</si>
  <si>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</si>
  <si>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</si>
  <si>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</si>
  <si>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</si>
  <si>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</si>
  <si>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</si>
  <si>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</si>
  <si>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</si>
  <si>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</si>
  <si>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</si>
  <si>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</si>
  <si>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</si>
  <si>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</si>
  <si>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</si>
  <si>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</si>
  <si>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</si>
  <si>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</si>
  <si>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</si>
  <si>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</si>
  <si>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</si>
  <si>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</si>
  <si>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</si>
  <si>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</si>
  <si>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</si>
  <si>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</si>
  <si>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</si>
  <si>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</si>
  <si>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</si>
  <si>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</si>
  <si>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</si>
  <si>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</si>
  <si>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</si>
  <si>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</si>
  <si>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</si>
  <si>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</si>
  <si>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</si>
  <si>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</si>
  <si>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</si>
  <si>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</si>
  <si>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</si>
  <si>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</si>
  <si>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</si>
  <si>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</si>
  <si>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</si>
  <si>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</si>
  <si>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</si>
  <si>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</si>
  <si>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</si>
  <si>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</si>
  <si>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</si>
  <si>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</si>
  <si>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</si>
  <si>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</si>
  <si>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</si>
  <si>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</si>
  <si>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</si>
  <si>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</si>
  <si>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</si>
  <si>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</si>
  <si>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</si>
  <si>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</si>
  <si>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</si>
  <si>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</si>
  <si>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</si>
  <si>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</si>
  <si>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</si>
  <si>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</si>
  <si>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</si>
  <si>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</si>
  <si>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</si>
  <si>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</si>
  <si>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</si>
  <si>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</si>
  <si>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</si>
  <si>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</si>
  <si>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</si>
  <si>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</si>
  <si>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</si>
  <si>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</si>
  <si>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</si>
  <si>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</si>
  <si>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</si>
  <si>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</si>
  <si>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</si>
  <si>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</si>
  <si>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</si>
  <si>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</si>
  <si>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</si>
  <si>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</si>
  <si>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</si>
  <si>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</si>
  <si>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</si>
  <si>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</si>
  <si>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</si>
  <si>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</si>
  <si>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</si>
  <si>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</si>
  <si>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</si>
  <si>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</si>
  <si>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</si>
  <si>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</si>
  <si>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</si>
  <si>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</si>
  <si>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</si>
  <si>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</si>
  <si>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</si>
  <si>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</si>
  <si>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</si>
  <si>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</si>
  <si>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</si>
  <si>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</si>
  <si>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</si>
  <si>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</si>
  <si>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</si>
  <si>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</si>
  <si>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</si>
  <si>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</si>
  <si>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</si>
  <si>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</si>
  <si>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</si>
  <si>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</si>
  <si>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</si>
  <si>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</si>
  <si>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</si>
  <si>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</si>
  <si>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</si>
  <si>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</si>
  <si>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</si>
  <si>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</si>
  <si>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</si>
  <si>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</si>
  <si>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</si>
  <si>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</si>
  <si>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</si>
  <si>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</si>
  <si>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</si>
  <si>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</si>
  <si>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</si>
  <si>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</si>
  <si>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</si>
  <si>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</si>
  <si>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</si>
  <si>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</si>
  <si>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</si>
  <si>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</si>
  <si>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</si>
  <si>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</si>
  <si>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</si>
  <si>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</si>
  <si>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</si>
  <si>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</si>
  <si>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</si>
  <si>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</si>
  <si>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</si>
  <si>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</si>
  <si>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</si>
  <si>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</si>
  <si>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</si>
  <si>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</si>
  <si>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</si>
  <si>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</si>
  <si>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</si>
  <si>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</si>
  <si>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</si>
  <si>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</si>
  <si>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</si>
  <si>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</si>
  <si>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</si>
  <si>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</si>
  <si>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</si>
  <si>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</si>
  <si>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</si>
  <si>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</si>
  <si>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</si>
  <si>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</si>
  <si>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</si>
  <si>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</si>
  <si>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</si>
  <si>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</si>
  <si>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</si>
  <si>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</si>
  <si>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</si>
  <si>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</si>
  <si>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</si>
  <si>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</si>
  <si>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</si>
  <si>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</si>
  <si>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</si>
  <si>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</si>
  <si>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</si>
  <si>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</si>
  <si>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</si>
  <si>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</si>
  <si>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</si>
  <si>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</si>
  <si>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</si>
  <si>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</si>
  <si>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</si>
  <si>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</si>
  <si>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</si>
  <si>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</si>
  <si>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</si>
  <si>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</si>
  <si>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</si>
  <si>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</si>
  <si>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</si>
  <si>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</si>
  <si>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</si>
  <si>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</si>
  <si>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</si>
  <si>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</si>
  <si>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</si>
  <si>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</si>
  <si>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</si>
  <si>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</si>
  <si>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</si>
  <si>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</si>
  <si>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</si>
  <si>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</si>
  <si>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</si>
  <si>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</si>
  <si>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</si>
  <si>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</si>
  <si>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</si>
  <si>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</si>
  <si>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</si>
  <si>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</si>
  <si>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</si>
  <si>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</si>
  <si>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</si>
  <si>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</si>
  <si>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</si>
  <si>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</si>
  <si>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</si>
  <si>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</si>
  <si>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</si>
  <si>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</si>
  <si>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</si>
  <si>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</si>
  <si>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</si>
  <si>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</si>
  <si>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</si>
  <si>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</si>
  <si>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</si>
  <si>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</si>
  <si>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</si>
  <si>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</si>
  <si>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</si>
  <si>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</si>
  <si>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</si>
  <si>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</si>
  <si>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</si>
  <si>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</si>
  <si>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</si>
  <si>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</si>
  <si>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</si>
  <si>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</si>
  <si>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</si>
  <si>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</si>
  <si>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</si>
  <si>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</si>
  <si>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</si>
  <si>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</si>
  <si>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</si>
  <si>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</si>
  <si>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</si>
  <si>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</si>
  <si>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</si>
  <si>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</si>
  <si>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</si>
  <si>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</si>
  <si>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</si>
  <si>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</si>
  <si>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</si>
  <si>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</si>
  <si>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</si>
  <si>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</si>
  <si>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</si>
  <si>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</si>
  <si>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</si>
  <si>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</si>
  <si>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</si>
  <si>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</si>
  <si>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</si>
  <si>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</si>
  <si>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</si>
  <si>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</si>
  <si>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</si>
  <si>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</si>
  <si>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</si>
  <si>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</si>
  <si>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</si>
  <si>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</si>
  <si>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</si>
  <si>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</si>
  <si>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</si>
  <si>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</si>
  <si>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</si>
  <si>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</si>
  <si>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</si>
  <si>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</si>
  <si>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</si>
  <si>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</si>
  <si>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</si>
  <si>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</si>
  <si>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</si>
  <si>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</si>
  <si>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</si>
  <si>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</si>
  <si>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</si>
  <si>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</si>
  <si>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</si>
  <si>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</si>
  <si>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</si>
  <si>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</si>
  <si>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</si>
  <si>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</si>
  <si>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</si>
  <si>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</si>
  <si>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</si>
  <si>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</si>
  <si>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</si>
  <si>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</si>
  <si>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</si>
  <si>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</si>
  <si>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</si>
  <si>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</si>
  <si>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</si>
  <si>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</si>
  <si>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</si>
  <si>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</si>
  <si>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</si>
  <si>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</si>
  <si>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</si>
  <si>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</si>
  <si>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</si>
  <si>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</si>
  <si>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</si>
  <si>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</si>
  <si>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</si>
  <si>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</si>
  <si>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</si>
  <si>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</si>
  <si>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</si>
  <si>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</si>
  <si>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</si>
  <si>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</si>
  <si>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</si>
  <si>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</si>
  <si>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</si>
  <si>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</si>
  <si>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</si>
  <si>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</si>
  <si>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</si>
  <si>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</si>
  <si>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</si>
  <si>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</si>
  <si>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</si>
  <si>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</si>
  <si>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</si>
  <si>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</si>
  <si>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</si>
  <si>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</si>
  <si>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</si>
  <si>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</si>
  <si>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</si>
  <si>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</si>
  <si>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</si>
  <si>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</si>
  <si>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</si>
  <si>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</si>
  <si>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</si>
  <si>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</si>
  <si>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</si>
  <si>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</si>
  <si>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</si>
  <si>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</si>
  <si>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</si>
  <si>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</si>
  <si>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</si>
  <si>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</si>
  <si>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</si>
  <si>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</si>
  <si>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</si>
  <si>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</si>
  <si>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</si>
  <si>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</si>
  <si>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</si>
  <si>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</si>
  <si>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</si>
  <si>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</si>
  <si>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</si>
  <si>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</si>
  <si>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</si>
  <si>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</si>
  <si>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</si>
  <si>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</si>
  <si>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</si>
  <si>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</si>
  <si>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</si>
  <si>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</si>
  <si>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</si>
  <si>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</si>
  <si>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</si>
  <si>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</si>
  <si>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</si>
  <si>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</si>
  <si>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</si>
  <si>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</si>
  <si>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</si>
  <si>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</si>
  <si>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</si>
  <si>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</si>
  <si>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</si>
  <si>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</si>
  <si>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</si>
  <si>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</si>
  <si>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</si>
  <si>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</si>
  <si>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</si>
  <si>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</si>
  <si>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</si>
  <si>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</si>
  <si>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</si>
  <si>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</si>
  <si>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</si>
  <si>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</si>
  <si>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</si>
  <si>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</si>
  <si>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</si>
  <si>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</si>
  <si>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</si>
  <si>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</si>
  <si>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</si>
  <si>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</si>
  <si>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</si>
  <si>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</si>
  <si>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</si>
  <si>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</si>
  <si>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</si>
  <si>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</si>
  <si>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</si>
  <si>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</si>
  <si>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</si>
  <si>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</si>
  <si>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</si>
  <si>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</si>
  <si>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</si>
  <si>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</si>
  <si>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</si>
  <si>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</si>
  <si>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</si>
  <si>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</si>
  <si>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</si>
  <si>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</si>
  <si>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</si>
  <si>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</si>
  <si>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</si>
  <si>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</si>
  <si>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</si>
  <si>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</si>
  <si>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</si>
  <si>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</si>
  <si>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</si>
  <si>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</si>
  <si>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</si>
  <si>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</si>
  <si>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</si>
  <si>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</si>
  <si>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</si>
  <si>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</si>
  <si>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</si>
  <si>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</si>
  <si>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</si>
  <si>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</si>
  <si>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</si>
  <si>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</si>
  <si>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</si>
  <si>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</si>
  <si>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</si>
  <si>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</si>
  <si>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</si>
  <si>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</si>
  <si>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</si>
  <si>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</si>
  <si>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</si>
  <si>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</si>
  <si>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</si>
  <si>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</si>
  <si>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</si>
  <si>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</si>
  <si>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</si>
  <si>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</si>
  <si>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</si>
  <si>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</si>
  <si>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</si>
  <si>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</si>
  <si>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</si>
  <si>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</si>
  <si>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</si>
  <si>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</si>
  <si>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</si>
  <si>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</si>
  <si>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</si>
  <si>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</si>
  <si>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</si>
  <si>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</si>
  <si>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</si>
  <si>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</si>
  <si>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</si>
  <si>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</si>
  <si>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</si>
  <si>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</si>
  <si>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</si>
  <si>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</si>
  <si>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</si>
  <si>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</si>
  <si>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</si>
  <si>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</si>
  <si>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</si>
  <si>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</si>
  <si>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</si>
  <si>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</si>
  <si>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</si>
  <si>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</si>
  <si>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</si>
  <si>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</si>
  <si>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</si>
  <si>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</si>
  <si>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</si>
  <si>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</si>
  <si>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</si>
  <si>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</si>
  <si>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</si>
  <si>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</si>
  <si>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</si>
  <si>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</si>
  <si>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</si>
  <si>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</si>
  <si>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</si>
  <si>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</si>
  <si>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</si>
  <si>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</si>
  <si>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</si>
  <si>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</si>
  <si>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</si>
  <si>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</si>
  <si>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</si>
  <si>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</si>
  <si>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</si>
  <si>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</si>
  <si>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</si>
  <si>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</si>
  <si>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</si>
  <si>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</si>
  <si>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</si>
  <si>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</si>
  <si>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</si>
  <si>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</si>
  <si>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</si>
  <si>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</si>
  <si>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</si>
  <si>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</si>
  <si>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</si>
  <si>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</si>
  <si>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</si>
  <si>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</si>
  <si>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</si>
  <si>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</si>
  <si>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</si>
  <si>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</si>
  <si>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</si>
  <si>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</si>
  <si>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</si>
  <si>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</si>
  <si>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</si>
  <si>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</si>
  <si>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</si>
  <si>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</si>
  <si>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</si>
  <si>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</si>
  <si>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</si>
  <si>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</si>
  <si>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</si>
  <si>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</si>
  <si>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</si>
  <si>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</si>
  <si>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</si>
  <si>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</si>
  <si>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</si>
  <si>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</si>
  <si>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</si>
  <si>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</si>
  <si>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</si>
  <si>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</si>
  <si>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</si>
  <si>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</si>
  <si>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</si>
  <si>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</si>
  <si>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</si>
  <si>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</si>
  <si>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</si>
  <si>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</si>
  <si>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</si>
  <si>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</si>
  <si>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</si>
  <si>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</si>
  <si>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</si>
  <si>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</si>
  <si>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</si>
  <si>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</si>
  <si>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</si>
  <si>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</si>
  <si>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</si>
  <si>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</si>
  <si>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</si>
  <si>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</si>
  <si>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</si>
  <si>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</si>
  <si>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</si>
  <si>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</si>
  <si>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</si>
  <si>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</si>
  <si>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</si>
  <si>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</si>
  <si>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</si>
  <si>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</si>
  <si>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</si>
  <si>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</si>
  <si>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</si>
  <si>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</si>
  <si>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</si>
  <si>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</si>
  <si>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</si>
  <si>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</si>
  <si>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</si>
  <si>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</si>
  <si>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</si>
  <si>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</si>
  <si>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</si>
  <si>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</si>
  <si>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</si>
  <si>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</si>
  <si>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</si>
  <si>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</si>
  <si>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</si>
  <si>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</si>
  <si>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</si>
  <si>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</si>
  <si>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</si>
  <si>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</si>
  <si>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</si>
  <si>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</si>
  <si>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</si>
  <si>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</si>
  <si>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</si>
  <si>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</si>
  <si>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</si>
  <si>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</si>
  <si>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</si>
  <si>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</si>
  <si>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</si>
  <si>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</si>
  <si>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</si>
  <si>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</si>
  <si>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</si>
  <si>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</si>
  <si>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</si>
  <si>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</si>
  <si>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</si>
  <si>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</si>
  <si>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</si>
  <si>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</si>
  <si>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</si>
  <si>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</si>
  <si>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</si>
  <si>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</si>
  <si>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</si>
  <si>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</si>
  <si>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</si>
  <si>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</si>
  <si>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</si>
  <si>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</si>
  <si>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</si>
  <si>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</si>
  <si>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</si>
  <si>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</si>
  <si>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</si>
  <si>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</si>
  <si>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</si>
  <si>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</si>
  <si>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</si>
  <si>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</si>
  <si>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</si>
  <si>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</si>
  <si>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</si>
  <si>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</si>
  <si>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</si>
  <si>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</si>
  <si>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</si>
  <si>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</si>
  <si>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</si>
  <si>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</si>
  <si>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</si>
  <si>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</si>
  <si>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</si>
  <si>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</si>
  <si>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</si>
  <si>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</si>
  <si>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</si>
  <si>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</si>
  <si>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</si>
  <si>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</si>
  <si>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</si>
  <si>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</si>
  <si>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</si>
  <si>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</si>
  <si>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</si>
  <si>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</si>
  <si>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</si>
  <si>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</si>
  <si>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</si>
  <si>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</si>
  <si>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</si>
  <si>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</si>
  <si>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</si>
  <si>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</si>
  <si>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</si>
  <si>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</si>
  <si>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</si>
  <si>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</si>
  <si>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</si>
  <si>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</si>
  <si>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</si>
  <si>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</si>
  <si>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</si>
  <si>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</si>
  <si>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</si>
  <si>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</si>
  <si>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</si>
  <si>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</si>
  <si>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</si>
  <si>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</si>
  <si>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</si>
  <si>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</si>
  <si>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</si>
  <si>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</si>
  <si>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</si>
  <si>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</si>
  <si>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</si>
  <si>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</si>
  <si>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</si>
  <si>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</si>
  <si>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</si>
  <si>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</si>
  <si>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</si>
  <si>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</si>
  <si>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</si>
  <si>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</si>
  <si>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</si>
  <si>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</si>
  <si>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</si>
  <si>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</si>
  <si>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</si>
  <si>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</si>
  <si>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</si>
  <si>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</si>
  <si>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</si>
  <si>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</si>
  <si>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</si>
  <si>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</si>
  <si>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</si>
  <si>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</si>
  <si>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</si>
  <si>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</si>
  <si>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</si>
  <si>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</si>
  <si>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</si>
  <si>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</si>
  <si>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</si>
  <si>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</si>
  <si>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</si>
  <si>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</si>
  <si>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</si>
  <si>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</si>
  <si>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</si>
  <si>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</si>
  <si>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</si>
  <si>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</si>
  <si>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</si>
  <si>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</si>
  <si>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</si>
  <si>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</si>
  <si>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</si>
  <si>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</si>
  <si>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</si>
  <si>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</si>
  <si>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</si>
  <si>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</si>
  <si>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</si>
  <si>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</si>
  <si>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</si>
  <si>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</si>
  <si>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</si>
  <si>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</si>
  <si>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</si>
  <si>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</si>
  <si>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</si>
  <si>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</si>
  <si>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</si>
  <si>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</si>
  <si>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</si>
  <si>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</si>
  <si>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</si>
  <si>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</si>
  <si>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</si>
  <si>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</si>
  <si>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</si>
  <si>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</si>
  <si>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</si>
  <si>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</si>
  <si>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</si>
  <si>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</si>
  <si>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</si>
  <si>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</si>
  <si>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</si>
  <si>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</si>
  <si>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</si>
  <si>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</si>
  <si>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</si>
  <si>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</si>
  <si>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</si>
  <si>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</si>
  <si>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</si>
  <si>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</si>
  <si>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</si>
  <si>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</si>
  <si>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</si>
  <si>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</si>
  <si>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</si>
  <si>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</si>
  <si>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</si>
  <si>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</si>
  <si>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</si>
  <si>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</si>
  <si>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</si>
  <si>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</si>
  <si>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</si>
  <si>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</si>
  <si>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</si>
  <si>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</si>
  <si>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</si>
  <si>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</si>
  <si>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</si>
  <si>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</si>
  <si>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</si>
  <si>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</si>
  <si>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</si>
  <si>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</si>
  <si>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</si>
  <si>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</si>
  <si>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</si>
  <si>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</si>
  <si>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</si>
  <si>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</si>
  <si>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</si>
  <si>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</si>
  <si>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</si>
  <si>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</si>
  <si>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</si>
  <si>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</si>
  <si>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</si>
  <si>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</si>
  <si>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</si>
  <si>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</si>
  <si>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</si>
  <si>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</si>
  <si>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</si>
  <si>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</si>
  <si>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</si>
  <si>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</si>
  <si>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</si>
  <si>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</si>
  <si>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</si>
  <si>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</si>
  <si>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</si>
  <si>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</si>
  <si>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</si>
  <si>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</si>
  <si>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</si>
  <si>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</si>
  <si>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</si>
  <si>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</si>
  <si>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</si>
  <si>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</si>
  <si>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</si>
  <si>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</si>
  <si>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</si>
  <si>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</si>
  <si>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</si>
  <si>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</si>
  <si>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</si>
  <si>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</si>
  <si>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</si>
  <si>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</si>
  <si>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</si>
  <si>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</si>
  <si>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</si>
  <si>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</si>
  <si>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</si>
  <si>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</si>
  <si>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</si>
  <si>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</si>
  <si>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</si>
  <si>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</si>
  <si>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</si>
  <si>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</si>
  <si>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</si>
  <si>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</si>
  <si>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</si>
  <si>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</si>
  <si>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</si>
  <si>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</si>
  <si>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</si>
  <si>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</si>
  <si>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</si>
  <si>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</si>
  <si>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</si>
  <si>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</si>
  <si>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</si>
  <si>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</si>
  <si>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</si>
  <si>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</si>
  <si>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</si>
  <si>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</si>
  <si>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</si>
  <si>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</si>
  <si>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</si>
  <si>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</si>
  <si>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</si>
  <si>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</si>
  <si>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</si>
  <si>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</si>
  <si>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</si>
  <si>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</si>
  <si>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</si>
  <si>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</si>
  <si>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</si>
  <si>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</si>
  <si>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</si>
  <si>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</si>
  <si>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</si>
  <si>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</si>
  <si>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</si>
  <si>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</si>
  <si>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</si>
  <si>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</si>
  <si>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</si>
  <si>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</si>
  <si>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</si>
  <si>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</si>
  <si>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</si>
  <si>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</si>
  <si>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</si>
  <si>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</si>
  <si>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</si>
  <si>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</si>
  <si>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</si>
  <si>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</si>
  <si>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</si>
  <si>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</si>
  <si>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</si>
  <si>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</si>
  <si>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</si>
  <si>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</si>
  <si>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</si>
  <si>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</si>
  <si>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</si>
  <si>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</si>
  <si>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</si>
  <si>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</si>
  <si>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</si>
  <si>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</si>
  <si>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</si>
  <si>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</si>
  <si>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</si>
  <si>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</si>
  <si>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</si>
  <si>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</si>
  <si>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</si>
  <si>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</si>
  <si>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</si>
  <si>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</si>
  <si>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</si>
  <si>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</si>
  <si>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</si>
  <si>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</si>
  <si>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</si>
  <si>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</si>
  <si>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</si>
  <si>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</si>
  <si>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</si>
  <si>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</si>
  <si>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</si>
  <si>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</si>
  <si>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</si>
  <si>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</si>
  <si>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</si>
  <si>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</si>
  <si>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</si>
  <si>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</si>
  <si>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</si>
  <si>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</si>
  <si>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</si>
  <si>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</si>
  <si>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</si>
  <si>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</si>
  <si>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</si>
  <si>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</si>
  <si>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</si>
  <si>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</si>
  <si>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</si>
  <si>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</si>
  <si>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</si>
  <si>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</si>
  <si>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</si>
  <si>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</si>
  <si>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</si>
  <si>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</si>
  <si>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</si>
  <si>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</si>
  <si>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</si>
  <si>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</si>
  <si>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</si>
  <si>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</si>
  <si>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</si>
  <si>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</si>
  <si>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</si>
  <si>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</si>
  <si>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</si>
  <si>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</si>
  <si>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</si>
  <si>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</si>
  <si>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</si>
  <si>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</si>
  <si>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</si>
  <si>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</si>
  <si>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</si>
  <si>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</si>
  <si>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</si>
  <si>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</si>
  <si>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</si>
  <si>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</si>
  <si>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</si>
  <si>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</si>
  <si>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</si>
  <si>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</si>
  <si>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</si>
  <si>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</si>
  <si>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</si>
  <si>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</si>
  <si>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</si>
  <si>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</si>
  <si>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</si>
  <si>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</si>
  <si>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</si>
  <si>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</si>
  <si>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</si>
  <si>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</si>
  <si>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</si>
  <si>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</si>
  <si>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</si>
  <si>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</si>
  <si>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</si>
  <si>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</si>
  <si>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</si>
  <si>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</si>
  <si>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</si>
  <si>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</si>
  <si>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</si>
  <si>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</si>
  <si>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</si>
  <si>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</si>
  <si>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</si>
  <si>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</si>
  <si>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</si>
  <si>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</si>
  <si>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</si>
  <si>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</si>
  <si>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</si>
  <si>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</si>
  <si>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</si>
  <si>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</si>
  <si>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</si>
  <si>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</si>
  <si>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</si>
  <si>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</si>
  <si>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</si>
  <si>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</si>
  <si>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</si>
  <si>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</si>
  <si>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</si>
  <si>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</si>
  <si>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</si>
  <si>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</si>
  <si>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</si>
  <si>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</si>
  <si>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</si>
  <si>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</si>
  <si>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</si>
  <si>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</si>
  <si>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</si>
  <si>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</si>
  <si>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</si>
  <si>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</si>
  <si>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</si>
  <si>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</si>
  <si>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</si>
  <si>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</si>
  <si>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</si>
  <si>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</si>
  <si>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</si>
  <si>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</si>
  <si>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</si>
  <si>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</si>
  <si>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</si>
  <si>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</si>
  <si>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</si>
  <si>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</si>
  <si>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</si>
  <si>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</si>
  <si>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</si>
  <si>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</si>
  <si>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</si>
  <si>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</si>
  <si>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</si>
  <si>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</si>
  <si>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</si>
  <si>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</si>
  <si>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</si>
  <si>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</si>
  <si>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</si>
  <si>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</si>
  <si>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</si>
  <si>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</si>
  <si>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</si>
  <si>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</si>
  <si>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</si>
  <si>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</si>
  <si>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</si>
  <si>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</si>
  <si>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</si>
  <si>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</si>
  <si>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</si>
  <si>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</si>
  <si>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</si>
  <si>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</si>
  <si>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</si>
  <si>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</si>
  <si>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</si>
  <si>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</si>
  <si>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</si>
  <si>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</si>
  <si>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</si>
  <si>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</si>
  <si>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</si>
  <si>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</si>
  <si>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</si>
  <si>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</si>
  <si>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</si>
  <si>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</si>
  <si>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</si>
  <si>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</si>
  <si>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</si>
  <si>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</si>
  <si>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</si>
  <si>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</si>
  <si>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</si>
  <si>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</si>
  <si>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</si>
  <si>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</si>
  <si>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</si>
  <si>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</si>
  <si>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</si>
  <si>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</si>
  <si>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</si>
  <si>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</si>
  <si>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</si>
  <si>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</si>
  <si>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</si>
  <si>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</si>
  <si>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</si>
  <si>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</si>
  <si>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</si>
  <si>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</si>
  <si>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</si>
  <si>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</si>
  <si>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</si>
  <si>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</si>
  <si>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</si>
  <si>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</si>
  <si>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</si>
  <si>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</si>
  <si>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</si>
  <si>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</si>
  <si>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</si>
  <si>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</si>
  <si>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</si>
  <si>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</si>
  <si>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</si>
  <si>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</si>
  <si>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</si>
  <si>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</si>
  <si>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</si>
  <si>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</si>
  <si>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</si>
  <si>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</si>
  <si>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</si>
  <si>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</si>
  <si>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</si>
  <si>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</si>
  <si>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</si>
  <si>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</si>
  <si>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</si>
  <si>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</si>
  <si>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</si>
  <si>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</si>
  <si>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</si>
  <si>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</si>
  <si>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</si>
  <si>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</si>
  <si>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</si>
  <si>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</si>
  <si>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</si>
  <si>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</si>
  <si>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</si>
  <si>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</si>
  <si>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</si>
  <si>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</si>
  <si>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</si>
  <si>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</si>
  <si>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</si>
  <si>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</si>
  <si>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</si>
  <si>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</si>
  <si>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</si>
  <si>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</si>
  <si>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</si>
  <si>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</si>
  <si>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</si>
  <si>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</si>
  <si>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</si>
  <si>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</si>
  <si>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</si>
  <si>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</si>
  <si>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</si>
  <si>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</si>
  <si>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</si>
  <si>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</si>
  <si>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</si>
  <si>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</si>
  <si>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</si>
  <si>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</si>
  <si>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</si>
  <si>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</si>
  <si>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</si>
  <si>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</si>
  <si>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</si>
  <si>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</si>
  <si>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</si>
  <si>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</si>
  <si>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</si>
  <si>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</si>
  <si>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</si>
  <si>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</si>
  <si>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</si>
  <si>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</si>
  <si>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</si>
  <si>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</si>
  <si>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</si>
  <si>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</si>
  <si>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</si>
  <si>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</si>
  <si>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</si>
  <si>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</si>
  <si>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</si>
  <si>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</si>
  <si>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</si>
  <si>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</si>
  <si>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</si>
  <si>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</si>
  <si>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</si>
  <si>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</si>
  <si>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</si>
  <si>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</si>
  <si>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</si>
  <si>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</si>
  <si>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</si>
  <si>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</si>
  <si>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</si>
  <si>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</si>
  <si>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</si>
  <si>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</si>
  <si>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</si>
  <si>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</si>
  <si>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</si>
  <si>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</si>
  <si>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</si>
  <si>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</si>
  <si>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</si>
  <si>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</si>
  <si>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</si>
  <si>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</si>
  <si>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</si>
  <si>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</si>
  <si>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</si>
  <si>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</si>
  <si>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</si>
  <si>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</si>
  <si>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</si>
  <si>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</si>
  <si>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</si>
  <si>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</si>
  <si>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</si>
  <si>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</si>
  <si>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</si>
  <si>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</si>
  <si>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</si>
  <si>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</si>
  <si>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</si>
  <si>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</si>
  <si>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</si>
  <si>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</si>
  <si>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</si>
  <si>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</si>
  <si>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</si>
  <si>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</si>
  <si>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</si>
  <si>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</si>
  <si>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</si>
  <si>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</si>
  <si>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</si>
  <si>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</si>
  <si>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</si>
  <si>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</si>
  <si>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</si>
  <si>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</si>
  <si>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</si>
  <si>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</si>
  <si>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</si>
  <si>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</si>
  <si>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</si>
  <si>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</si>
  <si>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</si>
  <si>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</si>
  <si>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</si>
  <si>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</si>
  <si>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</si>
  <si>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</si>
  <si>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</si>
  <si>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</si>
  <si>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</si>
  <si>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</si>
  <si>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</si>
  <si>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</si>
  <si>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</si>
  <si>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</si>
  <si>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</si>
  <si>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</si>
  <si>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</si>
  <si>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</si>
  <si>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</si>
  <si>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</si>
  <si>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</si>
  <si>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</si>
  <si>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</si>
  <si>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</si>
  <si>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</si>
  <si>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</si>
  <si>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</si>
  <si>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</si>
  <si>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</si>
  <si>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</si>
  <si>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</si>
  <si>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</si>
  <si>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</si>
  <si>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</si>
  <si>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</si>
  <si>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</si>
  <si>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</si>
  <si>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</si>
  <si>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</si>
  <si>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</si>
  <si>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</si>
  <si>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</si>
  <si>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</si>
  <si>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</si>
  <si>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</si>
  <si>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</si>
  <si>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</si>
  <si>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</si>
  <si>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</si>
  <si>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</si>
  <si>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</si>
  <si>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</si>
  <si>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</si>
  <si>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</si>
  <si>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</si>
  <si>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</si>
  <si>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</si>
  <si>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</si>
  <si>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</si>
  <si>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</si>
  <si>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</si>
  <si>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</si>
  <si>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</si>
  <si>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</si>
  <si>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</si>
  <si>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</si>
  <si>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</si>
  <si>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</si>
  <si>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</si>
  <si>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</si>
  <si>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</si>
  <si>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</si>
  <si>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</si>
  <si>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</si>
  <si>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</si>
  <si>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</si>
  <si>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</si>
  <si>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</si>
  <si>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</si>
  <si>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</si>
  <si>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</si>
  <si>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</si>
  <si>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</si>
  <si>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</si>
  <si>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</si>
  <si>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</si>
  <si>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</si>
  <si>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</si>
  <si>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</si>
  <si>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</si>
  <si>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</si>
  <si>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</si>
  <si>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</si>
  <si>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</si>
  <si>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</si>
  <si>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</si>
  <si>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</si>
  <si>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</si>
  <si>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</si>
  <si>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</si>
  <si>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</si>
  <si>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</si>
  <si>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</si>
  <si>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</si>
  <si>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</si>
  <si>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</si>
  <si>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</si>
  <si>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</si>
  <si>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</si>
  <si>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</si>
  <si>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</si>
  <si>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</si>
  <si>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</si>
  <si>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</si>
  <si>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</si>
  <si>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</si>
  <si>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</si>
  <si>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</si>
  <si>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</si>
  <si>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</si>
  <si>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</si>
  <si>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</si>
  <si>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</si>
  <si>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</si>
  <si>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</si>
  <si>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</si>
  <si>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</si>
  <si>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</si>
  <si>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</si>
  <si>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</si>
  <si>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</si>
  <si>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</si>
  <si>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</si>
  <si>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</si>
  <si>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</si>
  <si>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</si>
  <si>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</si>
  <si>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</si>
  <si>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</si>
  <si>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</si>
  <si>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</si>
  <si>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</si>
  <si>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</si>
  <si>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</si>
  <si>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</si>
  <si>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</si>
  <si>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</si>
  <si>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</si>
  <si>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</si>
  <si>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</si>
  <si>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</si>
  <si>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</si>
  <si>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</si>
  <si>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</si>
  <si>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</si>
  <si>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</si>
  <si>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</si>
  <si>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</si>
  <si>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</si>
  <si>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</si>
  <si>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</si>
  <si>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</si>
  <si>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</si>
  <si>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</si>
  <si>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</si>
  <si>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</si>
  <si>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</si>
  <si>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</si>
  <si>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</si>
  <si>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</si>
  <si>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</si>
  <si>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</si>
  <si>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</si>
  <si>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</si>
  <si>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</si>
  <si>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</si>
  <si>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</si>
  <si>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</si>
  <si>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</si>
  <si>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</si>
  <si>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</si>
  <si>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</si>
  <si>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</si>
  <si>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</si>
  <si>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</si>
  <si>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</si>
  <si>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</si>
  <si>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</si>
  <si>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</si>
  <si>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</si>
  <si>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</si>
  <si>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</si>
  <si>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</si>
  <si>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</si>
  <si>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</si>
  <si>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</si>
  <si>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</si>
  <si>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</si>
  <si>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</si>
  <si>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</si>
  <si>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</si>
  <si>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</si>
  <si>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</si>
  <si>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</si>
  <si>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</si>
  <si>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</si>
  <si>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</si>
  <si>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</si>
  <si>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</si>
  <si>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</si>
  <si>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</si>
  <si>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</si>
  <si>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</si>
  <si>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</si>
  <si>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</si>
  <si>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</si>
  <si>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</si>
  <si>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</si>
  <si>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</si>
  <si>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</si>
  <si>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</si>
  <si>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</si>
  <si>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</si>
  <si>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</si>
  <si>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</si>
  <si>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</si>
  <si>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</si>
  <si>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</si>
  <si>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</si>
  <si>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</si>
  <si>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</si>
  <si>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</si>
  <si>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</si>
  <si>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</si>
  <si>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</si>
  <si>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</si>
  <si>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</si>
  <si>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</si>
  <si>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</si>
  <si>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</si>
  <si>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</si>
  <si>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</si>
  <si>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</si>
  <si>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</si>
  <si>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</si>
  <si>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</si>
  <si>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</si>
  <si>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</si>
  <si>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</si>
  <si>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</si>
  <si>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</si>
  <si>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</si>
  <si>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</si>
  <si>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</si>
  <si>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</si>
  <si>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</si>
  <si>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</si>
  <si>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</si>
  <si>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</si>
  <si>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</si>
  <si>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</si>
  <si>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</si>
  <si>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</si>
  <si>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</si>
  <si>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</si>
  <si>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</si>
  <si>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</si>
  <si>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</si>
  <si>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</si>
  <si>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</si>
  <si>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</si>
  <si>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</si>
  <si>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</si>
  <si>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</si>
  <si>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</si>
  <si>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</si>
  <si>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</si>
  <si>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</si>
  <si>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</si>
  <si>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</si>
  <si>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</si>
  <si>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</si>
  <si>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</si>
  <si>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</si>
  <si>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</si>
  <si>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</si>
  <si>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</si>
  <si>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</si>
  <si>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</si>
  <si>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</si>
  <si>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</si>
  <si>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</si>
  <si>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</si>
  <si>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</si>
  <si>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</si>
  <si>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</si>
  <si>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</si>
  <si>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</si>
  <si>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</si>
  <si>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</si>
  <si>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</si>
  <si>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</si>
  <si>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</si>
  <si>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</si>
  <si>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</si>
  <si>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</si>
  <si>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</si>
  <si>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</si>
  <si>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</si>
  <si>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</si>
  <si>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</si>
  <si>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</si>
  <si>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</si>
  <si>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</si>
  <si>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</si>
  <si>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</si>
  <si>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</si>
  <si>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</si>
  <si>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</si>
  <si>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</si>
  <si>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</si>
  <si>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</si>
  <si>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</si>
  <si>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</si>
  <si>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</si>
  <si>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</si>
  <si>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</si>
  <si>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</si>
  <si>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</si>
  <si>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</si>
  <si>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</si>
  <si>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</si>
  <si>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</si>
  <si>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</si>
  <si>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</si>
  <si>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</si>
  <si>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</si>
  <si>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</si>
  <si>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</si>
  <si>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</si>
  <si>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</si>
  <si>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</si>
  <si>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</si>
  <si>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</si>
  <si>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</si>
  <si>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</si>
  <si>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</si>
  <si>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</si>
  <si>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</si>
  <si>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</si>
  <si>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</si>
  <si>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</si>
  <si>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</si>
  <si>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</si>
  <si>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</si>
  <si>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</si>
  <si>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</si>
  <si>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</si>
  <si>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</si>
  <si>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</si>
  <si>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</si>
  <si>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</si>
  <si>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</si>
  <si>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</si>
  <si>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</si>
  <si>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</si>
  <si>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</si>
  <si>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</si>
  <si>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</si>
  <si>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</si>
  <si>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</si>
  <si>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</si>
  <si>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</si>
  <si>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</si>
  <si>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</si>
  <si>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</si>
  <si>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</si>
  <si>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</si>
  <si>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</si>
  <si>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</si>
  <si>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</si>
  <si>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</si>
  <si>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</si>
  <si>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</si>
  <si>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</si>
  <si>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</si>
  <si>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</si>
  <si>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</si>
  <si>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</si>
  <si>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</si>
  <si>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</si>
  <si>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</si>
  <si>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</si>
  <si>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</si>
  <si>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</si>
  <si>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</si>
  <si>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</si>
  <si>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</si>
  <si>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</si>
  <si>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</si>
  <si>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</si>
  <si>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</si>
  <si>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</si>
  <si>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</si>
  <si>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</si>
  <si>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</si>
  <si>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</si>
  <si>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</si>
  <si>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</si>
  <si>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</si>
  <si>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</si>
  <si>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</si>
  <si>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</si>
  <si>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</si>
  <si>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</si>
  <si>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</si>
  <si>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</si>
  <si>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</si>
  <si>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</si>
  <si>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</si>
  <si>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</si>
  <si>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</si>
  <si>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</si>
  <si>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</si>
  <si>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</si>
  <si>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</si>
  <si>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</si>
  <si>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</si>
  <si>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</si>
  <si>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</si>
  <si>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</si>
  <si>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</si>
  <si>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</si>
  <si>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</si>
  <si>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</si>
  <si>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</si>
  <si>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</si>
  <si>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</si>
  <si>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</si>
  <si>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</si>
  <si>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</si>
  <si>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</si>
  <si>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</si>
  <si>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</si>
  <si>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</si>
  <si>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</si>
  <si>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</si>
  <si>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</si>
  <si>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</si>
  <si>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</si>
  <si>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</si>
  <si>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</si>
  <si>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</si>
  <si>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</si>
  <si>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</si>
  <si>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</si>
  <si>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</si>
  <si>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</si>
  <si>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</si>
  <si>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</si>
  <si>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</si>
  <si>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</si>
  <si>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</si>
  <si>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</si>
  <si>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</si>
  <si>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</si>
  <si>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</si>
  <si>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</si>
  <si>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</si>
  <si>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</si>
  <si>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</si>
  <si>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</si>
  <si>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</si>
  <si>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</si>
  <si>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</si>
  <si>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</si>
  <si>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</si>
  <si>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</si>
  <si>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</si>
  <si>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</si>
  <si>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</si>
  <si>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</si>
  <si>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</si>
  <si>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</si>
  <si>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</si>
  <si>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</si>
  <si>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</si>
  <si>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</si>
  <si>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</si>
  <si>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</si>
  <si>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</si>
  <si>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</si>
  <si>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</si>
  <si>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</si>
  <si>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</si>
  <si>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</si>
  <si>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</si>
  <si>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</si>
  <si>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</si>
  <si>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</si>
  <si>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</si>
  <si>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</si>
  <si>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</si>
  <si>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</si>
  <si>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</si>
  <si>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</si>
  <si>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</si>
  <si>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</si>
  <si>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</si>
  <si>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</si>
  <si>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</si>
  <si>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</si>
  <si>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</si>
  <si>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</si>
  <si>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</si>
  <si>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</si>
  <si>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</si>
  <si>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</si>
  <si>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</si>
  <si>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</si>
  <si>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</si>
  <si>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</si>
  <si>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</si>
  <si>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</si>
  <si>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</si>
  <si>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</si>
  <si>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</si>
  <si>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</si>
  <si>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</si>
  <si>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</si>
  <si>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</si>
  <si>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</si>
  <si>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</si>
  <si>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</si>
  <si>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</si>
  <si>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</si>
  <si>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</si>
  <si>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</si>
  <si>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</si>
  <si>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</si>
  <si>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</si>
  <si>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</si>
  <si>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</si>
  <si>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</si>
  <si>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</si>
  <si>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</si>
  <si>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</si>
  <si>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</si>
  <si>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</si>
  <si>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</si>
  <si>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</si>
  <si>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</si>
  <si>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</si>
  <si>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</si>
  <si>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</si>
  <si>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</si>
  <si>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</si>
  <si>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</si>
  <si>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</si>
  <si>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</si>
  <si>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</si>
  <si>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</si>
  <si>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</si>
  <si>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</si>
  <si>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</si>
  <si>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</si>
  <si>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</si>
  <si>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</si>
  <si>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</si>
  <si>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</si>
  <si>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</si>
  <si>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</si>
  <si>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</si>
  <si>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</si>
  <si>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</si>
  <si>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</si>
  <si>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</si>
  <si>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</si>
  <si>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</si>
  <si>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</si>
  <si>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</si>
  <si>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</si>
  <si>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</si>
  <si>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</si>
  <si>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</si>
  <si>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</si>
  <si>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</si>
  <si>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</si>
  <si>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</si>
  <si>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</si>
  <si>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</si>
  <si>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</si>
  <si>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</si>
  <si>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</si>
  <si>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</si>
  <si>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</si>
  <si>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</si>
  <si>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</si>
  <si>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</si>
  <si>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</si>
  <si>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</si>
  <si>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</si>
  <si>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</si>
  <si>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</si>
  <si>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</si>
  <si>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</si>
  <si>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</si>
  <si>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</si>
  <si>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</si>
  <si>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</si>
  <si>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</si>
  <si>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</si>
  <si>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</si>
  <si>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</si>
  <si>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</si>
  <si>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</si>
  <si>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</si>
  <si>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</si>
  <si>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</si>
  <si>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</si>
  <si>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</si>
  <si>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</si>
  <si>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</si>
  <si>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</si>
  <si>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</si>
  <si>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</si>
  <si>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</si>
  <si>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</si>
  <si>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</si>
  <si>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</si>
  <si>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</si>
  <si>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</si>
  <si>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</si>
  <si>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</si>
  <si>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</si>
  <si>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</si>
  <si>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</si>
  <si>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</si>
  <si>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</si>
  <si>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</si>
  <si>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</si>
  <si>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</si>
  <si>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</si>
  <si>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</si>
  <si>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</si>
  <si>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</si>
  <si>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</si>
  <si>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</si>
  <si>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</si>
  <si>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</si>
  <si>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</si>
  <si>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</si>
  <si>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</si>
  <si>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</si>
  <si>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</si>
  <si>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</si>
  <si>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</si>
  <si>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</si>
  <si>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</si>
  <si>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</si>
  <si>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</si>
  <si>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</si>
  <si>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</si>
  <si>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</si>
  <si>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</si>
  <si>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</si>
  <si>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</si>
  <si>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</si>
  <si>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</si>
  <si>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</si>
  <si>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</si>
  <si>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</si>
  <si>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</si>
  <si>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</si>
  <si>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</si>
  <si>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</si>
  <si>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</si>
  <si>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</si>
  <si>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</si>
  <si>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</si>
  <si>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</si>
  <si>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</si>
  <si>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</si>
  <si>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</si>
  <si>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</si>
  <si>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</si>
  <si>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</si>
  <si>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</si>
  <si>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</si>
  <si>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</si>
  <si>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</si>
  <si>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</si>
  <si>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</si>
  <si>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</si>
  <si>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</si>
  <si>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</si>
  <si>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</si>
  <si>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</si>
  <si>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</si>
  <si>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</si>
  <si>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</si>
  <si>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</si>
  <si>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</si>
  <si>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</si>
  <si>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</si>
  <si>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</si>
  <si>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</si>
  <si>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</si>
  <si>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</si>
  <si>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</si>
  <si>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</si>
  <si>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</si>
  <si>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</si>
  <si>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</si>
  <si>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</si>
  <si>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</si>
  <si>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</si>
  <si>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</si>
  <si>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</si>
  <si>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</si>
  <si>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</si>
  <si>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</si>
  <si>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</si>
  <si>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</si>
  <si>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</si>
  <si>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</si>
  <si>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</si>
  <si>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</si>
  <si>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</si>
  <si>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</si>
  <si>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</si>
  <si>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</si>
  <si>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</si>
  <si>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</si>
  <si>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</si>
  <si>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</si>
  <si>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</si>
  <si>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</si>
  <si>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</si>
  <si>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</si>
  <si>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</si>
  <si>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</si>
  <si>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</si>
  <si>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</si>
  <si>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</si>
  <si>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</si>
  <si>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</si>
  <si>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</si>
  <si>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</si>
  <si>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</si>
  <si>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</si>
  <si>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</si>
  <si>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</si>
  <si>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</si>
  <si>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</si>
  <si>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</si>
  <si>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</si>
  <si>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</si>
  <si>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</si>
  <si>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</si>
  <si>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</si>
  <si>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</si>
  <si>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</si>
  <si>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</si>
  <si>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</si>
  <si>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</si>
  <si>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</si>
  <si>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</si>
  <si>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</si>
  <si>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</si>
  <si>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</si>
  <si>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</si>
  <si>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</si>
  <si>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</si>
  <si>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</si>
  <si>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</si>
  <si>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</si>
  <si>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</si>
  <si>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</si>
  <si>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</si>
  <si>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</si>
  <si>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</si>
  <si>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</si>
  <si>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</si>
  <si>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</si>
  <si>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</si>
  <si>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</si>
  <si>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</si>
  <si>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</si>
  <si>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</si>
  <si>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</si>
  <si>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</si>
  <si>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</si>
  <si>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</si>
  <si>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</si>
  <si>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</si>
  <si>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</si>
  <si>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</si>
  <si>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</si>
  <si>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</si>
  <si>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</si>
  <si>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</si>
  <si>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</si>
  <si>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</si>
  <si>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</si>
  <si>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</si>
  <si>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</si>
  <si>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</si>
  <si>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</si>
  <si>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</si>
  <si>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</si>
  <si>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</si>
  <si>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</si>
  <si>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</si>
  <si>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</si>
  <si>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</si>
  <si>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</si>
  <si>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</si>
  <si>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</si>
  <si>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</si>
  <si>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</si>
  <si>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</si>
  <si>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</si>
  <si>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</si>
  <si>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</si>
  <si>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</si>
  <si>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</si>
  <si>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</si>
  <si>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</si>
  <si>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</si>
  <si>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</si>
  <si>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</si>
  <si>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</si>
  <si>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</si>
  <si>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</si>
  <si>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</si>
  <si>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</si>
  <si>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</si>
  <si>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</si>
  <si>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</si>
  <si>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</si>
  <si>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</si>
  <si>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</si>
  <si>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</si>
  <si>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</si>
  <si>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</si>
  <si>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</si>
  <si>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</si>
  <si>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</si>
  <si>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</si>
  <si>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</si>
  <si>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</si>
  <si>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</si>
  <si>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</si>
  <si>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</si>
  <si>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</si>
  <si>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</si>
  <si>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</si>
  <si>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</si>
  <si>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</si>
  <si>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</si>
  <si>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</si>
  <si>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</si>
  <si>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</si>
  <si>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</si>
  <si>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</si>
  <si>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</si>
  <si>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</si>
  <si>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</si>
  <si>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</si>
  <si>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</si>
  <si>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</si>
  <si>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</si>
  <si>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</si>
  <si>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</si>
  <si>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</si>
  <si>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</si>
  <si>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</si>
  <si>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</si>
  <si>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</si>
  <si>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</si>
  <si>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</si>
  <si>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</si>
  <si>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</si>
  <si>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</si>
  <si>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</si>
  <si>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</si>
  <si>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</si>
  <si>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</si>
  <si>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</si>
  <si>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</si>
  <si>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</si>
  <si>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</si>
  <si>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</si>
  <si>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</si>
  <si>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</si>
  <si>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</si>
  <si>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</si>
  <si>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</si>
  <si>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</si>
  <si>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</si>
  <si>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</si>
  <si>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</si>
  <si>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</si>
  <si>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</si>
  <si>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</si>
  <si>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</si>
  <si>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</si>
  <si>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</si>
  <si>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</si>
  <si>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</si>
  <si>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</si>
  <si>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</si>
  <si>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</si>
  <si>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</si>
  <si>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</si>
  <si>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</si>
  <si>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</si>
  <si>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</si>
  <si>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</si>
  <si>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</si>
  <si>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</si>
  <si>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</si>
  <si>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</si>
  <si>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</si>
  <si>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</si>
  <si>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</si>
  <si>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</si>
  <si>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</si>
  <si>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</si>
  <si>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</si>
  <si>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</si>
  <si>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</si>
  <si>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</si>
  <si>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</si>
  <si>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</si>
  <si>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</si>
  <si>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</si>
  <si>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</si>
  <si>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</si>
  <si>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</si>
  <si>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</si>
  <si>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</si>
  <si>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</si>
  <si>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</si>
  <si>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</si>
  <si>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</si>
  <si>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</si>
  <si>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</si>
  <si>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</si>
  <si>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</si>
  <si>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</si>
  <si>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</si>
  <si>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</si>
  <si>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</si>
  <si>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</si>
  <si>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</si>
  <si>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</si>
  <si>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</si>
  <si>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</si>
  <si>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</si>
  <si>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</si>
  <si>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</si>
  <si>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</si>
  <si>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</si>
  <si>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</si>
  <si>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</si>
  <si>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</si>
  <si>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</si>
  <si>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</si>
  <si>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</si>
  <si>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</si>
  <si>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</si>
  <si>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</si>
  <si>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</si>
  <si>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</si>
  <si>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</si>
  <si>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</si>
  <si>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</si>
  <si>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</si>
  <si>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</si>
  <si>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</si>
  <si>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</si>
  <si>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</si>
  <si>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</si>
  <si>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</si>
  <si>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</si>
  <si>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</si>
  <si>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</si>
  <si>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</si>
  <si>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</si>
  <si>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</si>
  <si>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</si>
  <si>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</si>
  <si>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</si>
  <si>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</si>
  <si>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</si>
  <si>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</si>
  <si>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</si>
  <si>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</si>
  <si>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</si>
  <si>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</si>
  <si>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</si>
  <si>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</si>
  <si>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</si>
  <si>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</si>
  <si>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</si>
  <si>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</si>
  <si>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</si>
  <si>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</si>
  <si>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</si>
  <si>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</si>
  <si>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</si>
  <si>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</si>
  <si>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</si>
  <si>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</si>
  <si>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</si>
  <si>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</si>
  <si>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</si>
  <si>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</si>
  <si>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</si>
  <si>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</si>
  <si>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</si>
  <si>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</si>
  <si>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</si>
  <si>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</si>
  <si>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</si>
  <si>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</si>
  <si>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</si>
  <si>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</si>
  <si>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</si>
  <si>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</si>
  <si>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</si>
  <si>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</si>
  <si>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</si>
  <si>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</si>
  <si>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</si>
  <si>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</si>
  <si>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</si>
  <si>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</si>
  <si>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</si>
  <si>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</si>
  <si>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</si>
  <si>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</si>
  <si>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</si>
  <si>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</si>
  <si>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</si>
  <si>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</si>
  <si>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</si>
  <si>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</si>
  <si>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</si>
  <si>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</si>
  <si>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</si>
  <si>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</si>
  <si>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</si>
  <si>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</si>
  <si>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</si>
  <si>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</si>
  <si>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</si>
  <si>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</si>
  <si>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</si>
  <si>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</si>
  <si>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</si>
  <si>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</si>
  <si>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</si>
  <si>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</si>
  <si>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</si>
  <si>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</si>
  <si>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</si>
  <si>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</si>
  <si>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</si>
  <si>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</si>
  <si>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</si>
  <si>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</si>
  <si>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</si>
  <si>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</si>
  <si>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</si>
  <si>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</si>
  <si>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</si>
  <si>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</si>
  <si>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</si>
  <si>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</si>
  <si>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</si>
  <si>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</si>
  <si>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</si>
  <si>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</si>
  <si>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</si>
  <si>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</si>
  <si>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</si>
  <si>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</si>
  <si>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</si>
  <si>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</si>
  <si>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</si>
  <si>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</si>
  <si>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</si>
  <si>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</si>
  <si>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</si>
  <si>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</si>
  <si>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</si>
  <si>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</si>
  <si>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</si>
  <si>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</si>
  <si>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</si>
  <si>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</si>
  <si>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</si>
  <si>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</si>
  <si>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</si>
  <si>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</si>
  <si>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</si>
  <si>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</si>
  <si>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</si>
  <si>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</si>
  <si>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</si>
  <si>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</si>
  <si>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</si>
  <si>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</si>
  <si>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</si>
  <si>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</si>
  <si>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</si>
  <si>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</si>
  <si>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</si>
  <si>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</si>
  <si>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</si>
  <si>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</si>
  <si>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</si>
  <si>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</si>
  <si>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</si>
  <si>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</si>
  <si>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</si>
  <si>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</si>
  <si>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</si>
  <si>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</si>
  <si>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</si>
  <si>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</si>
  <si>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</si>
  <si>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</si>
  <si>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</si>
  <si>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</si>
  <si>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</si>
  <si>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</si>
  <si>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</si>
  <si>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</si>
  <si>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</si>
  <si>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</si>
  <si>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</si>
  <si>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</si>
  <si>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</si>
  <si>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</si>
  <si>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</si>
  <si>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</si>
  <si>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</si>
  <si>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</si>
  <si>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</si>
  <si>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</si>
  <si>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</si>
  <si>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</si>
  <si>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</si>
  <si>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</si>
  <si>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</si>
  <si>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</si>
  <si>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</si>
  <si>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</si>
  <si>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</si>
  <si>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</si>
  <si>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</si>
  <si>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</si>
  <si>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</si>
  <si>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</si>
  <si>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</si>
  <si>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</si>
  <si>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</si>
  <si>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</si>
  <si>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</si>
  <si>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</si>
  <si>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</si>
  <si>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</si>
  <si>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</si>
  <si>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</si>
  <si>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</si>
  <si>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</si>
  <si>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</si>
  <si>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</si>
  <si>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</si>
  <si>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</si>
  <si>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</si>
  <si>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</si>
  <si>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</si>
  <si>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</si>
  <si>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</si>
  <si>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</si>
  <si>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</si>
  <si>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</si>
  <si>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</si>
  <si>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</si>
  <si>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</si>
  <si>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</si>
  <si>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</si>
  <si>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</si>
  <si>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</si>
  <si>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</si>
  <si>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</si>
  <si>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</si>
  <si>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</si>
  <si>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</si>
  <si>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</si>
  <si>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</si>
  <si>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</si>
  <si>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</si>
  <si>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</si>
  <si>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</si>
  <si>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</si>
  <si>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</si>
  <si>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</si>
  <si>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</si>
  <si>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</si>
  <si>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</si>
  <si>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</si>
  <si>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</si>
  <si>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</si>
  <si>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</si>
  <si>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</si>
  <si>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</si>
  <si>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</si>
  <si>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</si>
  <si>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</si>
  <si>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</si>
  <si>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</si>
  <si>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</si>
  <si>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</si>
  <si>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</si>
  <si>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</si>
  <si>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</si>
  <si>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</si>
  <si>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</si>
  <si>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</si>
  <si>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</si>
  <si>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</si>
  <si>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</si>
  <si>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</si>
  <si>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</si>
  <si>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</si>
  <si>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</si>
  <si>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</si>
  <si>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</si>
  <si>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</si>
  <si>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</si>
  <si>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</si>
  <si>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</si>
  <si>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</si>
  <si>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</si>
  <si>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</si>
  <si>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</si>
  <si>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</si>
  <si>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</si>
  <si>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</si>
  <si>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</si>
  <si>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</si>
  <si>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</si>
  <si>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</si>
  <si>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</si>
  <si>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</si>
  <si>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</si>
  <si>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</si>
  <si>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</si>
  <si>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</si>
  <si>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</si>
  <si>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</si>
  <si>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</si>
  <si>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</si>
  <si>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</si>
  <si>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</si>
  <si>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</si>
  <si>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</si>
  <si>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</si>
  <si>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</si>
  <si>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</si>
  <si>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</si>
  <si>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</si>
  <si>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</si>
  <si>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</si>
  <si>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</si>
  <si>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</si>
  <si>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</si>
  <si>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</si>
  <si>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</si>
  <si>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</si>
  <si>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</si>
  <si>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</si>
  <si>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</si>
  <si>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</si>
  <si>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</si>
  <si>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</si>
  <si>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</si>
  <si>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</si>
  <si>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</si>
  <si>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</si>
  <si>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</si>
  <si>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</si>
  <si>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</si>
  <si>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</si>
  <si>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</si>
  <si>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</si>
  <si>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</si>
  <si>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</si>
  <si>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</si>
  <si>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</si>
  <si>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</si>
  <si>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</si>
  <si>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</si>
  <si>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</si>
  <si>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</si>
  <si>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</si>
  <si>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</si>
  <si>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</si>
  <si>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</si>
  <si>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</si>
  <si>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</si>
  <si>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</si>
  <si>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</si>
  <si>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</si>
  <si>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</si>
  <si>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</si>
  <si>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</si>
  <si>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</si>
  <si>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</si>
  <si>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</si>
  <si>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</si>
  <si>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</si>
  <si>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</si>
  <si>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</si>
  <si>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</si>
  <si>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</si>
  <si>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</si>
  <si>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</si>
  <si>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</si>
  <si>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</si>
  <si>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</si>
  <si>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</si>
  <si>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</si>
  <si>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</si>
  <si>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</si>
  <si>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</si>
  <si>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</si>
  <si>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</si>
  <si>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</si>
  <si>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</si>
  <si>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</si>
  <si>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</si>
  <si>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</si>
  <si>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</si>
  <si>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</si>
  <si>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</si>
  <si>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</si>
  <si>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</si>
  <si>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</si>
  <si>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</si>
  <si>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</si>
  <si>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</si>
  <si>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</si>
  <si>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</si>
  <si>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</si>
  <si>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</si>
  <si>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</si>
  <si>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</si>
  <si>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</si>
  <si>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</si>
  <si>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</si>
  <si>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</si>
  <si>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</si>
  <si>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</si>
  <si>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</si>
  <si>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</si>
  <si>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</si>
  <si>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</si>
  <si>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</si>
  <si>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</si>
  <si>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</si>
  <si>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</si>
  <si>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</si>
  <si>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</si>
  <si>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</si>
  <si>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</si>
  <si>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</si>
  <si>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</si>
  <si>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</si>
  <si>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</si>
  <si>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</si>
  <si>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</si>
  <si>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</si>
  <si>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</si>
  <si>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</si>
  <si>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</si>
  <si>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</si>
  <si>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</si>
  <si>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</si>
  <si>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</si>
  <si>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</si>
  <si>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</si>
  <si>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</si>
  <si>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</si>
  <si>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</si>
  <si>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</si>
  <si>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</si>
  <si>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</si>
  <si>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</si>
  <si>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</si>
  <si>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</si>
  <si>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</si>
  <si>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</si>
  <si>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</si>
  <si>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</si>
  <si>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</si>
  <si>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</si>
  <si>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</si>
  <si>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</si>
  <si>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</si>
  <si>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</si>
  <si>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</si>
  <si>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</si>
  <si>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</si>
  <si>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</si>
  <si>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</si>
  <si>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</si>
  <si>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</si>
  <si>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</si>
  <si>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</si>
  <si>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</si>
  <si>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</si>
  <si>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</si>
  <si>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</si>
  <si>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</si>
  <si>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</si>
  <si>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</si>
  <si>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</si>
  <si>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</si>
  <si>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</si>
  <si>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</si>
  <si>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</si>
  <si>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</si>
  <si>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</si>
  <si>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</si>
  <si>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</si>
  <si>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</si>
  <si>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</si>
  <si>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</si>
  <si>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</si>
  <si>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</si>
  <si>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</si>
  <si>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</si>
  <si>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</si>
  <si>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</si>
  <si>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</si>
  <si>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</si>
  <si>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</si>
  <si>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</si>
  <si>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</si>
  <si>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</si>
  <si>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</si>
  <si>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</si>
  <si>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</si>
  <si>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</si>
  <si>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</si>
  <si>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</si>
  <si>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</si>
  <si>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</si>
  <si>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</si>
  <si>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</si>
  <si>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</si>
  <si>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</si>
  <si>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</si>
  <si>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</si>
  <si>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</si>
  <si>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</si>
  <si>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</si>
  <si>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</si>
  <si>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</si>
  <si>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</si>
  <si>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</si>
  <si>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</si>
  <si>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</si>
  <si>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</si>
  <si>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</si>
  <si>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</si>
  <si>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</si>
  <si>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</si>
  <si>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</si>
  <si>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</si>
  <si>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</si>
  <si>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</si>
  <si>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</si>
  <si>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</si>
  <si>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</si>
  <si>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</si>
  <si>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</si>
  <si>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</si>
  <si>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</si>
  <si>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</si>
  <si>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</si>
  <si>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</si>
  <si>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</si>
  <si>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</si>
  <si>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</si>
  <si>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</si>
  <si>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</si>
  <si>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</si>
  <si>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</si>
  <si>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</si>
  <si>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</si>
  <si>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</si>
  <si>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</si>
  <si>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</si>
  <si>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</si>
  <si>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</si>
  <si>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</si>
  <si>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</si>
  <si>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</si>
  <si>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</si>
  <si>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</si>
  <si>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</si>
  <si>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</si>
  <si>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</si>
  <si>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</si>
  <si>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</si>
  <si>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</si>
  <si>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</si>
  <si>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</si>
  <si>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</si>
  <si>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</si>
  <si>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</si>
  <si>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</si>
  <si>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</si>
  <si>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</si>
  <si>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</si>
  <si>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</si>
  <si>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</si>
  <si>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</si>
  <si>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</si>
  <si>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</si>
  <si>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</si>
  <si>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</si>
  <si>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</si>
  <si>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</si>
  <si>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</si>
  <si>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</si>
  <si>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</si>
  <si>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</si>
  <si>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</si>
  <si>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</si>
  <si>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</si>
  <si>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</si>
  <si>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</si>
  <si>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</si>
  <si>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</si>
  <si>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</si>
  <si>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</si>
  <si>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</si>
  <si>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</si>
  <si>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</si>
  <si>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</si>
  <si>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</si>
  <si>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</si>
  <si>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</si>
  <si>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</si>
  <si>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</si>
  <si>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</si>
  <si>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</si>
  <si>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</si>
  <si>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</si>
  <si>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</si>
  <si>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</si>
  <si>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</si>
  <si>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</si>
  <si>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</si>
  <si>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</si>
  <si>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</si>
  <si>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</si>
  <si>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</si>
  <si>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</si>
  <si>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</si>
  <si>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</si>
  <si>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</si>
  <si>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</si>
  <si>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</si>
  <si>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</si>
  <si>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</si>
  <si>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</si>
  <si>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</si>
  <si>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</si>
  <si>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</si>
  <si>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</si>
  <si>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</si>
  <si>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</si>
  <si>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</si>
  <si>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</si>
  <si>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</si>
  <si>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</si>
  <si>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</si>
  <si>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</si>
  <si>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</si>
  <si>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</si>
  <si>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</si>
  <si>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</si>
  <si>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</si>
  <si>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</si>
  <si>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</si>
  <si>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</si>
  <si>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</si>
  <si>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</si>
  <si>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</si>
  <si>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</si>
  <si>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</si>
  <si>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</si>
  <si>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</si>
  <si>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</si>
  <si>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</si>
  <si>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</si>
  <si>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</si>
  <si>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</si>
  <si>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</si>
  <si>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</si>
  <si>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</si>
  <si>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</si>
  <si>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</si>
  <si>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</si>
  <si>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</si>
  <si>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</si>
  <si>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</si>
  <si>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</si>
  <si>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</si>
  <si>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</si>
  <si>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</si>
  <si>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</si>
  <si>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</si>
  <si>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</si>
  <si>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</si>
  <si>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</si>
  <si>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</si>
  <si>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</si>
  <si>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</si>
  <si>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</si>
  <si>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</si>
  <si>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</si>
  <si>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</si>
  <si>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</si>
  <si>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</si>
  <si>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</si>
  <si>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</si>
  <si>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</si>
  <si>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</si>
  <si>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</si>
  <si>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</si>
  <si>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</si>
  <si>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</si>
  <si>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</si>
  <si>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</si>
  <si>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</si>
  <si>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</si>
  <si>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</si>
  <si>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</si>
  <si>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</si>
  <si>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</si>
  <si>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</si>
  <si>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</si>
  <si>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</si>
  <si>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</si>
  <si>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</si>
  <si>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</si>
  <si>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</si>
  <si>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</si>
  <si>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</si>
  <si>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</si>
  <si>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</si>
  <si>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</si>
  <si>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</si>
  <si>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</si>
  <si>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</si>
  <si>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</si>
  <si>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</si>
  <si>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</si>
  <si>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</si>
  <si>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</si>
  <si>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</si>
  <si>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</si>
  <si>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</si>
  <si>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</si>
  <si>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</si>
  <si>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</si>
  <si>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</si>
  <si>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</si>
  <si>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</si>
  <si>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</si>
  <si>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</si>
  <si>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</si>
  <si>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</si>
  <si>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</si>
  <si>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</si>
  <si>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</si>
  <si>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</si>
  <si>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</si>
  <si>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</si>
  <si>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</si>
  <si>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</si>
  <si>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</si>
  <si>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</si>
  <si>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</si>
  <si>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</si>
  <si>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</si>
  <si>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</si>
  <si>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</si>
  <si>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</si>
  <si>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</si>
  <si>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</si>
  <si>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</si>
  <si>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</si>
  <si>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</si>
  <si>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</si>
  <si>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</si>
  <si>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</si>
  <si>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</si>
  <si>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</si>
  <si>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</si>
  <si>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</si>
  <si>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</si>
  <si>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</si>
  <si>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</si>
  <si>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</si>
  <si>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</si>
  <si>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</si>
  <si>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</si>
  <si>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</si>
  <si>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</si>
  <si>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</si>
  <si>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</si>
  <si>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</si>
  <si>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</si>
  <si>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</si>
  <si>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</si>
  <si>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</si>
  <si>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</si>
  <si>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</si>
  <si>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</si>
  <si>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</si>
  <si>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</si>
  <si>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</si>
  <si>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</si>
  <si>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</si>
  <si>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</si>
  <si>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</si>
  <si>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</si>
  <si>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</si>
  <si>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</si>
  <si>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</si>
  <si>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</si>
  <si>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</si>
  <si>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</si>
  <si>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</si>
  <si>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</si>
  <si>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</si>
  <si>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</si>
  <si>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</si>
  <si>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</si>
  <si>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</si>
  <si>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</si>
  <si>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</si>
  <si>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</si>
  <si>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</si>
  <si>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</si>
  <si>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</si>
  <si>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</si>
  <si>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</si>
  <si>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</si>
  <si>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</si>
  <si>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</si>
  <si>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</si>
  <si>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</si>
  <si>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</si>
  <si>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</si>
  <si>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</si>
  <si>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</si>
  <si>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</si>
  <si>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</si>
  <si>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</si>
  <si>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</si>
  <si>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</si>
  <si>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</si>
  <si>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</si>
  <si>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</si>
  <si>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</si>
  <si>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</si>
  <si>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</si>
  <si>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</si>
  <si>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</si>
  <si>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</si>
  <si>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</si>
  <si>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</si>
  <si>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</si>
  <si>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</si>
  <si>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</si>
  <si>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</si>
  <si>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</si>
  <si>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</si>
  <si>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</si>
  <si>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</si>
  <si>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</si>
  <si>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</si>
  <si>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</si>
  <si>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</si>
  <si>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</si>
  <si>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</si>
  <si>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</si>
  <si>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</si>
  <si>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</si>
  <si>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</si>
  <si>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</si>
  <si>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</si>
  <si>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</si>
  <si>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</si>
  <si>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</si>
  <si>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</si>
  <si>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</si>
  <si>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</si>
  <si>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</si>
  <si>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</si>
  <si>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</si>
  <si>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</si>
  <si>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</si>
  <si>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</si>
  <si>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</si>
  <si>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</si>
  <si>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</si>
  <si>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</si>
  <si>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</si>
  <si>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</si>
  <si>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</si>
  <si>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</si>
  <si>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</si>
  <si>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</si>
  <si>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</si>
  <si>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</si>
  <si>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</si>
  <si>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</si>
  <si>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</si>
  <si>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</si>
  <si>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</si>
  <si>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</si>
  <si>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</si>
  <si>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</si>
  <si>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</si>
  <si>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</si>
  <si>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</si>
  <si>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</si>
  <si>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</si>
  <si>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</si>
  <si>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</si>
  <si>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</si>
  <si>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</si>
  <si>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</si>
  <si>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</si>
  <si>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</si>
  <si>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</si>
  <si>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</si>
  <si>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</si>
  <si>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</si>
  <si>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</si>
  <si>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</si>
  <si>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</si>
  <si>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</si>
  <si>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</si>
  <si>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</si>
  <si>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</si>
  <si>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</si>
  <si>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</si>
  <si>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</si>
  <si>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</si>
  <si>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</si>
  <si>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</si>
  <si>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</si>
  <si>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</si>
  <si>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</si>
  <si>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</si>
  <si>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</si>
  <si>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</si>
  <si>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</si>
  <si>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</si>
  <si>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</si>
  <si>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</si>
  <si>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</si>
  <si>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</si>
  <si>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</si>
  <si>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</si>
  <si>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</si>
  <si>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</si>
  <si>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</si>
  <si>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</si>
  <si>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</si>
  <si>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</si>
  <si>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</si>
  <si>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</si>
  <si>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</si>
  <si>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</si>
  <si>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</si>
  <si>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</si>
  <si>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</si>
  <si>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</si>
  <si>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</si>
  <si>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</si>
  <si>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</si>
  <si>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</si>
  <si>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</si>
  <si>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</si>
  <si>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</si>
  <si>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</si>
  <si>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</si>
  <si>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</si>
  <si>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</si>
  <si>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</si>
  <si>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</si>
  <si>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</si>
  <si>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</si>
  <si>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</si>
  <si>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</si>
  <si>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</si>
  <si>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</si>
  <si>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</si>
  <si>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</si>
  <si>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</si>
  <si>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</si>
  <si>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</si>
  <si>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</si>
  <si>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</si>
  <si>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</si>
  <si>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</si>
  <si>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</si>
  <si>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</si>
  <si>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</si>
  <si>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</si>
  <si>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</si>
  <si>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</si>
  <si>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</si>
  <si>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</si>
  <si>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</si>
  <si>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</si>
  <si>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</si>
  <si>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</si>
  <si>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</si>
  <si>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</si>
  <si>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</si>
  <si>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</si>
  <si>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</si>
  <si>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</si>
  <si>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</si>
  <si>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</si>
  <si>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</si>
  <si>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</si>
  <si>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</si>
  <si>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</si>
  <si>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</si>
  <si>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</si>
  <si>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</si>
  <si>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</si>
  <si>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</si>
  <si>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</si>
  <si>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</si>
  <si>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</si>
  <si>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</si>
  <si>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</si>
  <si>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</si>
  <si>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</si>
  <si>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</si>
  <si>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</si>
  <si>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</si>
  <si>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</si>
  <si>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</si>
  <si>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</si>
  <si>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</si>
  <si>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</si>
  <si>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</si>
  <si>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</si>
  <si>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</si>
  <si>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</si>
  <si>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</si>
  <si>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</si>
  <si>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</si>
  <si>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</si>
  <si>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</si>
  <si>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</si>
  <si>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</si>
  <si>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</si>
  <si>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</si>
  <si>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</si>
  <si>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</si>
  <si>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</si>
  <si>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</si>
  <si>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</si>
  <si>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</si>
  <si>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</si>
  <si>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</si>
  <si>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</si>
  <si>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</si>
  <si>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</si>
  <si>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</si>
  <si>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</si>
  <si>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</si>
  <si>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</si>
  <si>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</si>
  <si>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</si>
  <si>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</si>
  <si>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</si>
  <si>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</si>
  <si>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</si>
  <si>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</si>
  <si>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</si>
  <si>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</si>
  <si>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</si>
  <si>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</si>
  <si>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</si>
  <si>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</si>
  <si>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</si>
  <si>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</si>
  <si>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</si>
  <si>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</si>
  <si>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</si>
  <si>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</si>
  <si>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</si>
  <si>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</si>
  <si>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</si>
  <si>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</si>
  <si>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</si>
  <si>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</si>
  <si>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</si>
  <si>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</si>
  <si>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</si>
  <si>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</si>
  <si>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</si>
  <si>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</si>
  <si>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</si>
  <si>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</si>
  <si>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</si>
  <si>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</si>
  <si>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</si>
  <si>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</si>
  <si>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</si>
  <si>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</si>
  <si>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</si>
  <si>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</si>
  <si>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</si>
  <si>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</si>
  <si>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</si>
  <si>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</si>
  <si>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</si>
  <si>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</si>
  <si>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</si>
  <si>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</si>
  <si>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</si>
  <si>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</si>
  <si>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</si>
  <si>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</si>
  <si>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</si>
  <si>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</si>
  <si>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</si>
  <si>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</si>
  <si>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</si>
  <si>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</si>
  <si>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</si>
  <si>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</si>
  <si>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</si>
  <si>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</si>
  <si>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</si>
  <si>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</si>
  <si>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</si>
  <si>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</si>
  <si>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</si>
  <si>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</si>
  <si>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</si>
  <si>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</si>
  <si>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</si>
  <si>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</si>
  <si>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</si>
  <si>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</si>
  <si>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</si>
  <si>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</si>
  <si>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</si>
  <si>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</si>
  <si>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</si>
  <si>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</si>
  <si>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</si>
  <si>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</si>
  <si>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</si>
  <si>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</si>
  <si>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</si>
  <si>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</si>
  <si>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</si>
  <si>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</si>
  <si>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</si>
  <si>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</si>
  <si>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</si>
  <si>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</si>
  <si>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</si>
  <si>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</si>
  <si>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</si>
  <si>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</si>
  <si>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</si>
  <si>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</si>
  <si>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</si>
  <si>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</si>
  <si>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</si>
  <si>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</si>
  <si>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</si>
  <si>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</si>
  <si>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</si>
  <si>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</si>
  <si>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</si>
  <si>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</si>
  <si>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</si>
  <si>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</si>
  <si>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</si>
  <si>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</si>
  <si>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</si>
  <si>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</si>
  <si>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</si>
  <si>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</si>
  <si>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</si>
  <si>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</si>
  <si>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</si>
  <si>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</si>
  <si>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</si>
  <si>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</si>
  <si>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</si>
  <si>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</si>
  <si>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</si>
  <si>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</si>
  <si>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</si>
  <si>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</si>
  <si>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</si>
  <si>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</si>
  <si>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</si>
  <si>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</si>
  <si>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</si>
  <si>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</si>
  <si>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</si>
  <si>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</si>
  <si>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</si>
  <si>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</si>
  <si>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</si>
  <si>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</si>
  <si>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</si>
  <si>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</si>
  <si>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</si>
  <si>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</si>
  <si>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</si>
  <si>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</si>
  <si>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</si>
  <si>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</si>
  <si>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</si>
  <si>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</si>
  <si>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</si>
  <si>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</si>
  <si>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</si>
  <si>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</si>
  <si>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</si>
  <si>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</si>
  <si>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</si>
  <si>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</si>
  <si>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</si>
  <si>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</si>
  <si>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</si>
  <si>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</si>
  <si>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</si>
  <si>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</si>
  <si>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</si>
  <si>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</si>
  <si>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</si>
  <si>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</si>
  <si>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</si>
  <si>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</si>
  <si>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</si>
  <si>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</si>
  <si>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</si>
  <si>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</si>
  <si>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</si>
  <si>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</si>
  <si>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</si>
  <si>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</si>
  <si>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</si>
  <si>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</si>
  <si>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</si>
  <si>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</si>
  <si>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</si>
  <si>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</si>
  <si>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</si>
  <si>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</si>
  <si>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</si>
  <si>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</si>
  <si>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</si>
  <si>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</si>
  <si>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</si>
  <si>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</si>
  <si>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</si>
  <si>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</si>
  <si>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</si>
  <si>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</si>
  <si>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</si>
  <si>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</si>
  <si>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</si>
  <si>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</si>
  <si>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</si>
  <si>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</si>
  <si>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</si>
  <si>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</si>
  <si>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</si>
  <si>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</si>
  <si>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</si>
  <si>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</si>
  <si>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</si>
  <si>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</si>
  <si>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</si>
  <si>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</si>
  <si>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</si>
  <si>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</si>
  <si>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</si>
  <si>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</si>
  <si>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</si>
  <si>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</si>
  <si>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</si>
  <si>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</si>
  <si>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</si>
  <si>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</si>
  <si>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</si>
  <si>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</si>
  <si>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</si>
  <si>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</si>
  <si>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</si>
  <si>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</si>
  <si>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</si>
  <si>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</si>
  <si>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</si>
  <si>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</si>
  <si>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</si>
  <si>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</si>
  <si>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</si>
  <si>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</si>
  <si>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</si>
  <si>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</si>
  <si>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</si>
  <si>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</si>
  <si>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</si>
  <si>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</si>
  <si>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</si>
  <si>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</si>
  <si>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</si>
  <si>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</si>
  <si>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</si>
  <si>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</si>
  <si>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</si>
  <si>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</si>
  <si>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</si>
  <si>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</si>
  <si>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</si>
  <si>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</si>
  <si>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</si>
  <si>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</si>
  <si>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</si>
  <si>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</si>
  <si>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</si>
  <si>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</si>
  <si>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</si>
  <si>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</si>
  <si>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</si>
  <si>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</si>
  <si>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</si>
  <si>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</si>
  <si>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</si>
  <si>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</si>
  <si>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</si>
  <si>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</si>
  <si>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</si>
  <si>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</si>
  <si>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</si>
  <si>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</si>
  <si>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</si>
  <si>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</si>
  <si>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</si>
  <si>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</si>
  <si>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</si>
  <si>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</si>
  <si>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</si>
  <si>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</si>
  <si>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</si>
  <si>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</si>
  <si>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</si>
  <si>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</si>
  <si>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</si>
  <si>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</si>
  <si>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</si>
  <si>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</si>
  <si>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</si>
  <si>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</si>
  <si>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</si>
  <si>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</si>
  <si>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</si>
  <si>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</si>
  <si>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</si>
  <si>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</si>
  <si>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</si>
  <si>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</si>
  <si>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</si>
  <si>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</si>
  <si>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</si>
  <si>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</si>
  <si>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</si>
  <si>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</si>
  <si>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</si>
  <si>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</si>
  <si>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</si>
  <si>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</si>
  <si>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</si>
  <si>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</si>
  <si>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</si>
  <si>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</si>
  <si>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</si>
  <si>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</si>
  <si>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</si>
  <si>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</si>
  <si>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</si>
  <si>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</si>
  <si>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</si>
  <si>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</si>
  <si>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</si>
  <si>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</si>
  <si>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</si>
  <si>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</si>
  <si>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</si>
  <si>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</si>
  <si>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</si>
  <si>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</si>
  <si>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</si>
  <si>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</si>
  <si>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</si>
  <si>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</si>
  <si>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</si>
  <si>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</si>
  <si>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</si>
  <si>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</si>
  <si>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</si>
  <si>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</si>
  <si>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</si>
  <si>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</si>
  <si>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</si>
  <si>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</si>
  <si>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</si>
  <si>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</si>
  <si>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</si>
  <si>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</si>
  <si>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</si>
  <si>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</si>
  <si>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</si>
  <si>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</si>
  <si>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</si>
  <si>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</si>
  <si>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</si>
  <si>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</si>
  <si>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</si>
  <si>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</si>
  <si>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</si>
  <si>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</si>
  <si>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</si>
  <si>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</si>
  <si>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</si>
  <si>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</si>
  <si>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</si>
  <si>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</si>
  <si>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</si>
  <si>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</si>
  <si>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</si>
  <si>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</si>
  <si>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</si>
  <si>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</si>
  <si>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</si>
  <si>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</si>
  <si>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</si>
  <si>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</si>
  <si>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</si>
  <si>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</si>
  <si>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</si>
  <si>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</si>
  <si>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</si>
  <si>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</si>
  <si>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</si>
  <si>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</si>
  <si>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</si>
  <si>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</si>
  <si>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</si>
  <si>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</si>
  <si>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</si>
  <si>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</si>
  <si>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</si>
  <si>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</si>
  <si>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</si>
  <si>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</si>
  <si>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</si>
  <si>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</si>
  <si>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</si>
  <si>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</si>
  <si>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</si>
  <si>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</si>
  <si>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</si>
  <si>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</si>
  <si>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</si>
  <si>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</si>
  <si>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</si>
  <si>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</si>
  <si>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</si>
  <si>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</si>
  <si>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</si>
  <si>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</si>
  <si>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</si>
  <si>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</si>
  <si>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</si>
  <si>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</si>
  <si>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</si>
  <si>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</si>
  <si>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</si>
  <si>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</si>
  <si>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</si>
  <si>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</si>
  <si>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</si>
  <si>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</si>
  <si>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</si>
  <si>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</si>
  <si>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</si>
  <si>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</si>
  <si>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</si>
  <si>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</si>
  <si>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</si>
  <si>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</si>
  <si>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</si>
  <si>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</si>
  <si>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</si>
  <si>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</si>
  <si>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</si>
  <si>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</si>
  <si>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</si>
  <si>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</si>
  <si>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</si>
  <si>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</si>
  <si>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</si>
  <si>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</si>
  <si>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</si>
  <si>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</si>
  <si>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</si>
  <si>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</si>
  <si>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</si>
  <si>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</si>
  <si>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</si>
  <si>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</si>
  <si>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</si>
  <si>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</si>
  <si>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</si>
  <si>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</si>
  <si>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</si>
  <si>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</si>
  <si>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</si>
  <si>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</si>
  <si>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</si>
  <si>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</si>
  <si>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</si>
  <si>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</si>
  <si>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</si>
  <si>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</si>
  <si>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</si>
  <si>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</si>
  <si>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</si>
  <si>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</si>
  <si>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</si>
  <si>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</si>
  <si>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</si>
  <si>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</si>
  <si>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</si>
  <si>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</si>
  <si>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</si>
  <si>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</si>
  <si>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</si>
  <si>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</si>
  <si>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</si>
  <si>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</si>
  <si>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</si>
  <si>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</si>
  <si>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</si>
  <si>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</si>
  <si>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</si>
  <si>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</si>
  <si>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</si>
  <si>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</si>
  <si>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</si>
  <si>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</si>
  <si>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</si>
  <si>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</si>
  <si>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</si>
  <si>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</si>
  <si>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</si>
  <si>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</si>
  <si>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</si>
  <si>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</si>
  <si>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</si>
  <si>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</si>
  <si>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</si>
  <si>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</si>
  <si>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</si>
  <si>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</si>
  <si>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</si>
  <si>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</si>
  <si>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</si>
  <si>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</si>
  <si>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</si>
  <si>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</si>
  <si>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</si>
  <si>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</si>
  <si>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</si>
  <si>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</si>
  <si>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</si>
  <si>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</si>
  <si>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</si>
  <si>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</si>
  <si>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</si>
  <si>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</si>
  <si>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</si>
  <si>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</si>
  <si>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</si>
  <si>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</si>
  <si>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</si>
  <si>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</si>
  <si>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</si>
  <si>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</si>
  <si>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</si>
  <si>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</si>
  <si>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</si>
  <si>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</si>
  <si>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</si>
  <si>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</si>
  <si>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</si>
  <si>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</si>
  <si>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</si>
  <si>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</si>
  <si>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</si>
  <si>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</si>
  <si>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</si>
  <si>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</si>
  <si>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</si>
  <si>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</si>
  <si>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</si>
  <si>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</si>
  <si>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</si>
  <si>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</si>
  <si>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</si>
  <si>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</si>
  <si>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</si>
  <si>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</si>
  <si>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</si>
  <si>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</si>
  <si>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</si>
  <si>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</si>
  <si>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</si>
  <si>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</si>
  <si>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</si>
  <si>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</si>
  <si>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</si>
  <si>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</si>
  <si>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</si>
  <si>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</si>
  <si>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</si>
  <si>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</si>
  <si>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</si>
  <si>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</si>
  <si>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</si>
  <si>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</si>
  <si>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</si>
  <si>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</si>
  <si>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</si>
  <si>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</si>
  <si>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</si>
  <si>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</si>
  <si>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</si>
  <si>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</si>
  <si>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</si>
  <si>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</si>
  <si>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</si>
  <si>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</si>
  <si>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</si>
  <si>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</si>
  <si>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</si>
  <si>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</si>
  <si>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</si>
  <si>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</si>
  <si>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</si>
  <si>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</si>
  <si>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</si>
  <si>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</si>
  <si>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</si>
  <si>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</si>
  <si>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</si>
  <si>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</si>
  <si>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</si>
  <si>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</si>
  <si>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</si>
  <si>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</si>
  <si>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</si>
  <si>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</si>
  <si>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</si>
  <si>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</si>
  <si>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</si>
  <si>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</si>
  <si>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</si>
  <si>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</si>
  <si>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</si>
  <si>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</si>
  <si>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</si>
  <si>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</si>
  <si>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</si>
  <si>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</si>
  <si>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</si>
  <si>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</si>
  <si>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</si>
  <si>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</si>
  <si>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</si>
  <si>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</si>
  <si>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</si>
  <si>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</si>
  <si>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</si>
  <si>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</si>
  <si>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</si>
  <si>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</si>
  <si>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</si>
  <si>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</si>
  <si>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</si>
  <si>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</si>
  <si>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</si>
  <si>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</si>
  <si>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</si>
  <si>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</si>
  <si>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</si>
  <si>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</si>
  <si>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</si>
  <si>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</si>
  <si>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</si>
  <si>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</si>
  <si>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</si>
  <si>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</si>
  <si>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</si>
  <si>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</si>
  <si>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</si>
  <si>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</si>
  <si>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</si>
  <si>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</si>
  <si>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</si>
  <si>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</si>
  <si>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</si>
  <si>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</si>
  <si>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</si>
  <si>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</si>
  <si>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</si>
  <si>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</si>
  <si>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</si>
  <si>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</si>
  <si>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</si>
  <si>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</si>
  <si>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</si>
  <si>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</si>
  <si>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</si>
  <si>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</si>
  <si>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</si>
  <si>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</si>
  <si>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</si>
  <si>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</si>
  <si>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</si>
  <si>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</si>
  <si>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</si>
  <si>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</si>
  <si>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</si>
  <si>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</si>
  <si>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</si>
  <si>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</si>
  <si>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</si>
  <si>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</si>
  <si>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</si>
  <si>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</si>
  <si>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</si>
  <si>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</si>
  <si>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</si>
  <si>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</si>
  <si>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</si>
  <si>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</si>
  <si>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</si>
  <si>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</si>
  <si>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</si>
  <si>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</si>
  <si>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</si>
  <si>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</si>
  <si>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</si>
  <si>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</si>
  <si>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</si>
  <si>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</si>
  <si>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</si>
  <si>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</si>
  <si>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</si>
  <si>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</si>
  <si>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</si>
  <si>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</si>
  <si>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</si>
  <si>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</si>
  <si>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</si>
  <si>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</si>
  <si>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</si>
  <si>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</si>
  <si>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</si>
  <si>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</si>
  <si>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</si>
  <si>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</si>
  <si>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</si>
  <si>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</si>
  <si>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</si>
  <si>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</si>
  <si>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</si>
  <si>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</si>
  <si>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</si>
  <si>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</si>
  <si>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</si>
  <si>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</si>
  <si>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</si>
  <si>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</si>
  <si>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</si>
  <si>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</si>
  <si>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</si>
  <si>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</si>
  <si>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</si>
  <si>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</si>
  <si>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</si>
  <si>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</si>
  <si>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</si>
  <si>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</si>
  <si>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</si>
  <si>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</si>
  <si>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</si>
  <si>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</si>
  <si>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</si>
  <si>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</si>
  <si>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</si>
  <si>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</si>
  <si>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</si>
  <si>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</si>
  <si>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</si>
  <si>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</si>
  <si>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</si>
  <si>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</si>
  <si>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</si>
  <si>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</si>
  <si>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</si>
  <si>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</si>
  <si>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</si>
  <si>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</si>
  <si>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</si>
  <si>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</si>
  <si>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</si>
  <si>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</si>
  <si>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</si>
  <si>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</si>
  <si>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</si>
  <si>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</si>
  <si>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</si>
  <si>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</si>
  <si>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</si>
  <si>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</si>
  <si>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</si>
  <si>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</si>
  <si>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</si>
  <si>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</si>
  <si>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</si>
  <si>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</si>
  <si>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</si>
  <si>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</si>
  <si>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</si>
  <si>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</si>
  <si>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</si>
  <si>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</si>
  <si>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</si>
  <si>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</si>
  <si>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</si>
  <si>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</si>
  <si>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</si>
  <si>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</si>
  <si>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</si>
  <si>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</si>
  <si>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</si>
  <si>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</si>
  <si>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</si>
  <si>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</si>
  <si>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</si>
  <si>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</si>
  <si>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</si>
  <si>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</si>
  <si>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</si>
  <si>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</si>
  <si>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</si>
  <si>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</si>
  <si>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</si>
  <si>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</si>
  <si>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</si>
  <si>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</si>
  <si>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</si>
  <si>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</si>
  <si>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</si>
  <si>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</si>
  <si>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</si>
  <si>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</si>
  <si>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</si>
  <si>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</si>
  <si>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</si>
  <si>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</si>
  <si>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</si>
  <si>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</si>
  <si>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</si>
  <si>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</si>
  <si>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</si>
  <si>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</si>
  <si>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</si>
  <si>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</si>
  <si>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</si>
  <si>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</si>
  <si>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</si>
  <si>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</si>
  <si>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</si>
  <si>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</si>
  <si>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</si>
  <si>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</si>
  <si>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</si>
  <si>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</si>
  <si>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</si>
  <si>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</si>
  <si>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</si>
  <si>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</si>
  <si>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</si>
  <si>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</si>
  <si>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</si>
  <si>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</si>
  <si>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</si>
  <si>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</si>
  <si>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</si>
  <si>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</si>
  <si>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</si>
  <si>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</si>
  <si>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</si>
  <si>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</si>
  <si>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</si>
  <si>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</si>
  <si>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</si>
  <si>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</si>
  <si>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</si>
  <si>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</si>
  <si>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</si>
  <si>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</si>
  <si>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</si>
  <si>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</si>
  <si>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</si>
  <si>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</si>
  <si>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</si>
  <si>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</si>
  <si>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</si>
  <si>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</si>
  <si>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</si>
  <si>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</si>
  <si>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</si>
  <si>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</si>
  <si>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</si>
  <si>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</si>
  <si>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</si>
  <si>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</si>
  <si>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</si>
  <si>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</si>
  <si>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</si>
  <si>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</si>
  <si>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</si>
  <si>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</si>
  <si>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</si>
  <si>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</si>
  <si>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</si>
  <si>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</si>
  <si>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</si>
  <si>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</si>
  <si>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</si>
  <si>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</si>
  <si>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</si>
  <si>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</si>
  <si>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</si>
  <si>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</si>
  <si>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</si>
  <si>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</si>
  <si>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</si>
  <si>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</si>
  <si>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</si>
  <si>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</si>
  <si>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</si>
  <si>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</si>
  <si>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</si>
  <si>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</si>
  <si>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</si>
  <si>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</si>
  <si>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</si>
  <si>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</si>
  <si>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</si>
  <si>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</si>
  <si>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</si>
  <si>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</si>
  <si>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</si>
  <si>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</si>
  <si>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</si>
  <si>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</si>
  <si>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</si>
  <si>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</si>
  <si>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</si>
  <si>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</si>
  <si>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</si>
  <si>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</si>
  <si>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</si>
  <si>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</si>
  <si>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</si>
  <si>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</si>
  <si>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</si>
  <si>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</si>
  <si>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</si>
  <si>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</si>
  <si>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</si>
  <si>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</si>
  <si>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</si>
  <si>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</si>
  <si>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</si>
  <si>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</si>
  <si>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</si>
  <si>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</si>
  <si>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</si>
  <si>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</si>
  <si>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</si>
  <si>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</si>
  <si>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</si>
  <si>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</si>
  <si>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</si>
  <si>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</si>
  <si>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</si>
  <si>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</si>
  <si>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</si>
  <si>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</si>
  <si>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</si>
  <si>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</si>
  <si>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</si>
  <si>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</si>
  <si>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</si>
  <si>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</si>
  <si>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</si>
  <si>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</si>
  <si>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</si>
  <si>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</si>
  <si>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</si>
  <si>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</si>
  <si>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</si>
  <si>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</si>
  <si>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</si>
  <si>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</si>
  <si>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</si>
  <si>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</si>
  <si>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</si>
  <si>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</si>
  <si>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</si>
  <si>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</si>
  <si>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</si>
  <si>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</si>
  <si>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</si>
  <si>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</si>
  <si>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</si>
  <si>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</si>
  <si>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</si>
  <si>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</si>
  <si>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</si>
  <si>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</si>
  <si>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</si>
  <si>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</si>
  <si>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</si>
  <si>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</si>
  <si>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</si>
  <si>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</si>
  <si>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</si>
  <si>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</si>
  <si>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</si>
  <si>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</si>
  <si>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</si>
  <si>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</si>
  <si>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</si>
  <si>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</si>
  <si>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</si>
  <si>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</si>
  <si>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</si>
  <si>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</si>
  <si>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</si>
  <si>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</si>
  <si>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</si>
  <si>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</si>
  <si>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</si>
  <si>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</si>
  <si>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</si>
  <si>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</si>
  <si>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</si>
  <si>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</si>
  <si>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</si>
  <si>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</si>
  <si>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</si>
  <si>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</si>
  <si>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</si>
  <si>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</si>
  <si>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</si>
  <si>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</si>
  <si>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</si>
  <si>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</si>
  <si>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</si>
  <si>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</si>
  <si>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</si>
  <si>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</si>
  <si>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</si>
  <si>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</si>
  <si>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</si>
  <si>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</si>
  <si>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</si>
  <si>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</si>
  <si>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</si>
  <si>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</si>
  <si>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</si>
  <si>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</si>
  <si>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</si>
  <si>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</si>
  <si>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</si>
  <si>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</si>
  <si>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</si>
  <si>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</si>
  <si>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</si>
  <si>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</si>
  <si>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</si>
  <si>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</si>
  <si>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</si>
  <si>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</si>
  <si>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</si>
  <si>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</si>
  <si>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</si>
  <si>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</si>
  <si>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</si>
  <si>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</si>
  <si>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</si>
  <si>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</si>
  <si>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</si>
  <si>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</si>
  <si>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</si>
  <si>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</si>
  <si>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</si>
  <si>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</si>
  <si>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</si>
  <si>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</si>
  <si>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</si>
  <si>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</si>
  <si>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</si>
  <si>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</si>
  <si>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</si>
  <si>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</si>
  <si>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</si>
  <si>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</si>
  <si>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</si>
  <si>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</si>
  <si>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</si>
  <si>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</si>
  <si>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</si>
  <si>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</si>
  <si>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</si>
  <si>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</si>
  <si>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</si>
  <si>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</si>
  <si>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</si>
  <si>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</si>
  <si>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</si>
  <si>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</si>
  <si>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</si>
  <si>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</si>
  <si>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</si>
  <si>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</si>
  <si>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</si>
  <si>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</si>
  <si>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</si>
  <si>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</si>
  <si>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</si>
  <si>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</si>
  <si>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</si>
  <si>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</si>
  <si>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</si>
  <si>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</si>
  <si>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</si>
  <si>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</si>
  <si>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</si>
  <si>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</si>
  <si>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</si>
  <si>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</si>
  <si>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</si>
  <si>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</si>
  <si>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</si>
  <si>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</si>
  <si>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</si>
  <si>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</si>
  <si>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</si>
  <si>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</si>
  <si>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</si>
  <si>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</si>
  <si>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</si>
  <si>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</si>
  <si>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</si>
  <si>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</si>
  <si>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</si>
  <si>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</si>
  <si>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</si>
  <si>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</si>
  <si>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</si>
  <si>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</si>
  <si>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</si>
  <si>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</si>
  <si>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</si>
  <si>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</si>
  <si>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</si>
  <si>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</si>
  <si>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</si>
  <si>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</si>
  <si>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</si>
  <si>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</si>
  <si>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</si>
  <si>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</si>
  <si>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</si>
  <si>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</si>
  <si>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</si>
  <si>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</si>
  <si>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</si>
  <si>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</si>
  <si>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</si>
  <si>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</si>
  <si>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</si>
  <si>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</si>
  <si>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</si>
  <si>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</si>
  <si>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</si>
  <si>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</si>
  <si>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</si>
  <si>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</si>
  <si>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</si>
  <si>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</si>
  <si>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</si>
  <si>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</si>
  <si>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</si>
  <si>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</si>
  <si>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</si>
  <si>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</si>
  <si>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</si>
  <si>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</si>
  <si>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</si>
  <si>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</si>
  <si>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</si>
  <si>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</si>
  <si>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</si>
  <si>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</si>
  <si>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</si>
  <si>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</si>
  <si>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</si>
  <si>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</si>
  <si>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</si>
  <si>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</si>
  <si>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</si>
  <si>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</si>
  <si>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</si>
  <si>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</si>
  <si>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</si>
  <si>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</si>
  <si>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</si>
  <si>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</si>
  <si>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</si>
  <si>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</si>
  <si>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</si>
  <si>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</si>
  <si>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</si>
  <si>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</si>
  <si>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</si>
  <si>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</si>
  <si>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</si>
  <si>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</si>
  <si>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</si>
  <si>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</si>
  <si>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</si>
  <si>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</si>
  <si>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</si>
  <si>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</si>
  <si>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</si>
  <si>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</si>
  <si>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</si>
  <si>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</si>
  <si>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</si>
  <si>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</si>
  <si>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</si>
  <si>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</si>
  <si>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</si>
  <si>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</si>
  <si>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</si>
  <si>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</si>
  <si>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</si>
  <si>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</si>
  <si>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</si>
  <si>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</si>
  <si>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</si>
  <si>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</si>
  <si>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</si>
  <si>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</si>
  <si>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</si>
  <si>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</si>
  <si>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</si>
  <si>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</si>
  <si>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</si>
  <si>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</si>
  <si>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</si>
  <si>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</si>
  <si>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</si>
  <si>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</si>
  <si>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</si>
  <si>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</si>
  <si>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</si>
  <si>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</si>
  <si>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</si>
  <si>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</si>
  <si>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</si>
  <si>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</si>
  <si>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</si>
  <si>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</si>
  <si>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</si>
  <si>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</si>
  <si>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</si>
  <si>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</si>
  <si>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</si>
  <si>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</si>
  <si>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</si>
  <si>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</si>
  <si>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</si>
  <si>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</si>
  <si>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</si>
  <si>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</si>
  <si>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</si>
  <si>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</si>
  <si>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</si>
  <si>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</si>
  <si>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</si>
  <si>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</si>
  <si>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</si>
  <si>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</si>
  <si>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</si>
  <si>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</si>
  <si>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</si>
  <si>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</si>
  <si>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</si>
  <si>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</si>
  <si>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</si>
  <si>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</si>
  <si>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</si>
  <si>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</si>
  <si>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</si>
  <si>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</si>
  <si>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</si>
  <si>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</si>
  <si>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</si>
  <si>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</si>
  <si>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</si>
  <si>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</si>
  <si>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</si>
  <si>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</si>
  <si>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</si>
  <si>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</si>
  <si>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</si>
  <si>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</si>
  <si>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</si>
  <si>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</si>
  <si>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</si>
  <si>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</si>
  <si>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</si>
  <si>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</si>
  <si>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</si>
  <si>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</si>
  <si>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</si>
  <si>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</si>
  <si>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</si>
  <si>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</si>
  <si>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</si>
  <si>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</si>
  <si>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</si>
  <si>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</si>
  <si>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</si>
  <si>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</si>
  <si>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</si>
  <si>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</si>
  <si>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</si>
  <si>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</si>
  <si>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</si>
  <si>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</si>
  <si>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</si>
  <si>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</si>
  <si>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</si>
  <si>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</si>
  <si>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</si>
  <si>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</si>
  <si>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</si>
  <si>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</si>
  <si>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</si>
  <si>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</si>
  <si>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</si>
  <si>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</si>
  <si>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</si>
  <si>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</si>
  <si>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</si>
  <si>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</si>
  <si>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</si>
  <si>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</si>
  <si>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</si>
  <si>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</si>
  <si>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</si>
  <si>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</si>
  <si>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</si>
  <si>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</si>
  <si>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</si>
  <si>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</si>
  <si>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</si>
  <si>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</si>
  <si>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</si>
  <si>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</si>
  <si>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</si>
  <si>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</si>
  <si>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</si>
  <si>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</si>
  <si>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</si>
  <si>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</si>
  <si>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</si>
  <si>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</si>
  <si>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</si>
  <si>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</si>
  <si>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</si>
  <si>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</si>
  <si>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</si>
  <si>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</si>
  <si>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</si>
  <si>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</si>
  <si>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</si>
  <si>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</si>
  <si>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</si>
  <si>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</si>
  <si>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</si>
  <si>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</si>
  <si>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</si>
  <si>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</si>
  <si>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</si>
  <si>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</si>
  <si>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</si>
  <si>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</si>
  <si>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</si>
  <si>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</si>
  <si>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</si>
  <si>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</si>
  <si>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</si>
  <si>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</si>
  <si>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</si>
  <si>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</si>
  <si>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</si>
  <si>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</si>
  <si>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</si>
  <si>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</si>
  <si>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</si>
  <si>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</si>
  <si>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</si>
  <si>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</si>
  <si>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</si>
  <si>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</si>
  <si>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</si>
  <si>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</si>
  <si>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</si>
  <si>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</si>
  <si>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</si>
  <si>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</si>
  <si>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</si>
  <si>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</si>
  <si>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</si>
  <si>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</si>
  <si>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</si>
  <si>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</si>
  <si>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</si>
  <si>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</si>
  <si>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</si>
  <si>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</si>
  <si>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</si>
  <si>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</si>
  <si>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</si>
  <si>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</si>
  <si>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</si>
  <si>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</si>
  <si>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</si>
  <si>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</si>
  <si>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</si>
  <si>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</si>
  <si>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</si>
  <si>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</si>
  <si>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</si>
  <si>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</si>
  <si>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</si>
  <si>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</si>
  <si>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</si>
  <si>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</si>
  <si>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</si>
  <si>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</si>
  <si>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</si>
  <si>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</si>
  <si>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</si>
  <si>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</si>
  <si>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</si>
  <si>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</si>
  <si>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</si>
  <si>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</si>
  <si>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</si>
  <si>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</si>
  <si>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</si>
  <si>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</si>
  <si>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</si>
  <si>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</si>
  <si>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</si>
  <si>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</si>
  <si>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</si>
  <si>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</si>
  <si>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</si>
  <si>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</si>
  <si>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</si>
  <si>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</si>
  <si>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</si>
  <si>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</si>
  <si>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</si>
  <si>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</si>
  <si>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</si>
  <si>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</si>
  <si>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</si>
  <si>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</si>
  <si>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</si>
  <si>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</si>
  <si>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</si>
  <si>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</si>
  <si>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</si>
  <si>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</si>
  <si>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</si>
  <si>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</si>
  <si>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</si>
  <si>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</si>
  <si>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</si>
  <si>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</si>
  <si>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</si>
  <si>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</si>
  <si>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</si>
  <si>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</si>
  <si>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</si>
  <si>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</si>
  <si>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</si>
  <si>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</si>
  <si>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</si>
  <si>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</si>
  <si>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</si>
  <si>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</si>
  <si>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</si>
  <si>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</si>
  <si>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</si>
  <si>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</si>
  <si>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</si>
  <si>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</si>
  <si>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</si>
  <si>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</si>
  <si>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</si>
  <si>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</si>
  <si>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</si>
  <si>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</si>
  <si>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</si>
  <si>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</si>
  <si>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</si>
  <si>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</si>
  <si>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</si>
  <si>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</si>
  <si>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</si>
  <si>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</si>
  <si>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</si>
  <si>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</si>
  <si>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</si>
  <si>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</si>
  <si>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</si>
  <si>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</si>
  <si>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</si>
  <si>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</si>
  <si>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</si>
  <si>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</si>
  <si>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</si>
  <si>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</si>
  <si>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</si>
  <si>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</si>
  <si>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</si>
  <si>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</si>
  <si>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</si>
  <si>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</si>
  <si>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</si>
  <si>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</si>
  <si>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</si>
  <si>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</si>
  <si>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</si>
  <si>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</si>
  <si>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</si>
  <si>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</si>
  <si>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</si>
  <si>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</si>
  <si>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</si>
  <si>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</si>
  <si>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</si>
  <si>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</si>
  <si>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</si>
  <si>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</si>
  <si>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</si>
  <si>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</si>
  <si>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</si>
  <si>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</si>
  <si>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</si>
  <si>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</si>
  <si>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</si>
  <si>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</si>
  <si>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</si>
  <si>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</si>
  <si>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</si>
  <si>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</si>
  <si>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</si>
  <si>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</si>
  <si>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</si>
  <si>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</si>
  <si>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</si>
  <si>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</si>
  <si>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</si>
  <si>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</si>
  <si>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</si>
  <si>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</si>
  <si>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</si>
  <si>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</si>
  <si>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</si>
  <si>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</si>
  <si>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</si>
  <si>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</si>
  <si>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</si>
  <si>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</si>
  <si>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</si>
  <si>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</si>
  <si>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</si>
  <si>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</si>
  <si>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</si>
  <si>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</si>
  <si>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</si>
  <si>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</si>
  <si>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</si>
  <si>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</si>
  <si>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</si>
  <si>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</si>
  <si>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</si>
  <si>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</si>
  <si>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</si>
  <si>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</si>
  <si>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</si>
  <si>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</si>
  <si>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</si>
  <si>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</si>
  <si>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</si>
  <si>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</si>
  <si>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</si>
  <si>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</si>
  <si>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</si>
  <si>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</si>
  <si>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</si>
  <si>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</si>
  <si>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</si>
  <si>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</si>
  <si>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</si>
  <si>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</si>
  <si>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</si>
  <si>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</si>
  <si>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</si>
  <si>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</si>
  <si>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</si>
  <si>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</si>
  <si>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</si>
  <si>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</si>
  <si>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</si>
  <si>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</si>
  <si>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</si>
  <si>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</si>
  <si>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</si>
  <si>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</si>
  <si>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</si>
  <si>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</si>
  <si>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</si>
  <si>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</si>
  <si>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</si>
  <si>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</si>
  <si>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</si>
  <si>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</si>
  <si>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</si>
  <si>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</si>
  <si>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</si>
  <si>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</si>
  <si>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</si>
  <si>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</si>
  <si>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</si>
  <si>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</si>
  <si>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</si>
  <si>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</si>
  <si>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</si>
  <si>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</si>
  <si>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</si>
  <si>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</si>
  <si>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</si>
  <si>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</si>
  <si>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</si>
  <si>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</si>
  <si>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</si>
  <si>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</si>
  <si>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</si>
  <si>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</si>
  <si>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</si>
  <si>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</si>
  <si>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</si>
  <si>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</si>
  <si>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</si>
  <si>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</si>
  <si>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</si>
  <si>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</si>
  <si>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</si>
  <si>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</si>
  <si>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</si>
  <si>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</si>
  <si>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</si>
  <si>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</si>
  <si>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</si>
  <si>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</si>
  <si>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</si>
  <si>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</si>
  <si>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</si>
  <si>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</si>
  <si>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</si>
  <si>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</si>
  <si>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</si>
  <si>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</si>
  <si>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</si>
  <si>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</si>
  <si>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</si>
  <si>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</si>
  <si>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</si>
  <si>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</si>
  <si>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</si>
  <si>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</si>
  <si>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</si>
  <si>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</si>
  <si>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</si>
  <si>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</si>
  <si>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</si>
  <si>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</si>
  <si>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</si>
  <si>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</si>
  <si>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</si>
  <si>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</si>
  <si>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</si>
  <si>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</si>
  <si>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</si>
  <si>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</si>
  <si>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</si>
  <si>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</si>
  <si>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</si>
  <si>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</si>
  <si>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</si>
  <si>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</si>
  <si>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</si>
  <si>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</si>
  <si>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</si>
  <si>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</si>
  <si>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</si>
  <si>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</si>
  <si>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</si>
  <si>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</si>
  <si>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</si>
  <si>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</si>
  <si>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</si>
  <si>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</si>
  <si>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</si>
  <si>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</si>
  <si>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</si>
  <si>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</si>
  <si>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</si>
  <si>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</si>
  <si>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</si>
  <si>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</si>
  <si>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</si>
  <si>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</si>
  <si>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</si>
  <si>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</si>
  <si>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</si>
  <si>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</si>
  <si>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</si>
  <si>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</si>
  <si>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</si>
  <si>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</si>
  <si>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</si>
  <si>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</si>
  <si>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</si>
  <si>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</si>
  <si>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</si>
  <si>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</si>
  <si>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</si>
  <si>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</si>
  <si>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</si>
  <si>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</si>
  <si>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</si>
  <si>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</si>
  <si>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</si>
  <si>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</si>
  <si>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</si>
  <si>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</si>
  <si>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</si>
  <si>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</si>
  <si>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</si>
  <si>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</si>
  <si>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</si>
  <si>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</si>
  <si>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</si>
  <si>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</si>
  <si>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</si>
  <si>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</si>
  <si>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</si>
  <si>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</si>
  <si>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</si>
  <si>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</si>
  <si>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</si>
  <si>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</si>
  <si>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</si>
  <si>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</si>
  <si>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</si>
  <si>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</si>
  <si>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</si>
  <si>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</si>
  <si>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</si>
  <si>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</si>
  <si>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</si>
  <si>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</si>
  <si>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</si>
  <si>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</si>
  <si>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</si>
  <si>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</si>
  <si>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</si>
  <si>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</si>
  <si>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</si>
  <si>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</si>
  <si>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</si>
  <si>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</si>
  <si>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</si>
  <si>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</si>
  <si>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</si>
  <si>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</si>
  <si>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</si>
  <si>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</si>
  <si>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</si>
  <si>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</si>
  <si>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</si>
  <si>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</si>
  <si>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</si>
  <si>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</si>
  <si>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</si>
  <si>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</si>
  <si>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</si>
  <si>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</si>
  <si>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</si>
  <si>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</si>
  <si>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</si>
  <si>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</si>
  <si>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</si>
  <si>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</si>
  <si>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</si>
  <si>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</si>
  <si>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</si>
  <si>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</si>
  <si>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</si>
  <si>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</si>
  <si>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</si>
  <si>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</si>
  <si>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</si>
  <si>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</si>
  <si>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</si>
  <si>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</si>
  <si>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</si>
  <si>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</si>
  <si>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</si>
  <si>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</si>
  <si>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</si>
  <si>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</si>
  <si>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</si>
  <si>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</si>
  <si>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</si>
  <si>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</si>
  <si>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</si>
  <si>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</si>
  <si>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</si>
  <si>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</si>
  <si>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</si>
  <si>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</si>
  <si>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</si>
  <si>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</si>
  <si>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</si>
  <si>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</si>
  <si>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</si>
  <si>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</si>
  <si>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</si>
  <si>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</si>
  <si>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</si>
  <si>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</si>
  <si>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</si>
  <si>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</si>
  <si>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</si>
  <si>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</si>
  <si>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</si>
  <si>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</si>
  <si>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</si>
  <si>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</si>
  <si>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</si>
  <si>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</si>
  <si>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</si>
  <si>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</si>
  <si>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</si>
  <si>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</si>
  <si>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</si>
  <si>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</si>
  <si>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</si>
  <si>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</si>
  <si>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</si>
  <si>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</si>
  <si>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</si>
  <si>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</si>
  <si>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</si>
  <si>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</si>
  <si>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</si>
  <si>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</si>
  <si>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</si>
  <si>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</si>
  <si>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</si>
  <si>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</si>
  <si>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</si>
  <si>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</si>
  <si>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</si>
  <si>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</si>
  <si>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</si>
  <si>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</si>
  <si>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</si>
  <si>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</si>
  <si>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</si>
  <si>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</si>
  <si>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</si>
  <si>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</si>
  <si>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</si>
  <si>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</si>
  <si>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</si>
  <si>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</si>
  <si>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</si>
  <si>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</si>
  <si>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</si>
  <si>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</si>
  <si>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</si>
  <si>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</si>
  <si>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</si>
  <si>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</si>
  <si>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</si>
  <si>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</si>
  <si>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</si>
  <si>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</si>
  <si>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</si>
  <si>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</si>
  <si>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</si>
  <si>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</si>
  <si>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</si>
  <si>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</si>
  <si>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</si>
  <si>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</si>
  <si>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</si>
  <si>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</si>
  <si>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</si>
  <si>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</si>
  <si>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</si>
  <si>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</si>
  <si>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</si>
  <si>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</si>
  <si>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</si>
  <si>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</si>
  <si>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</si>
  <si>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</si>
  <si>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</si>
  <si>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</si>
  <si>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</si>
  <si>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</si>
  <si>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</si>
  <si>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</si>
  <si>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</si>
  <si>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</si>
  <si>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</si>
  <si>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</si>
  <si>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</si>
  <si>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</si>
  <si>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</si>
  <si>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</si>
  <si>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</si>
  <si>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</si>
  <si>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</si>
  <si>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</si>
  <si>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</si>
  <si>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</si>
  <si>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</si>
  <si>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</si>
  <si>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</si>
  <si>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</si>
  <si>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</si>
  <si>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</si>
  <si>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</si>
  <si>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</si>
  <si>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</si>
  <si>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</si>
  <si>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</si>
  <si>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</si>
  <si>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</si>
  <si>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</si>
  <si>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</si>
  <si>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</si>
  <si>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</si>
  <si>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</si>
  <si>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</si>
  <si>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</si>
  <si>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</si>
  <si>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</si>
  <si>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</si>
  <si>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</si>
  <si>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</si>
  <si>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</si>
  <si>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</si>
  <si>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</si>
  <si>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</si>
  <si>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</si>
  <si>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</si>
  <si>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</si>
  <si>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</si>
  <si>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</si>
  <si>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</si>
  <si>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</si>
  <si>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</si>
  <si>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</si>
  <si>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</si>
  <si>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</si>
  <si>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</si>
  <si>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</si>
  <si>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</si>
  <si>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</si>
  <si>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</si>
  <si>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</si>
  <si>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</si>
  <si>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</si>
  <si>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</si>
  <si>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</si>
  <si>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</si>
  <si>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</si>
  <si>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</si>
  <si>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</si>
  <si>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</si>
  <si>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</si>
  <si>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</si>
  <si>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</si>
  <si>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</si>
  <si>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</si>
  <si>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</si>
  <si>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</si>
  <si>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</si>
  <si>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</si>
  <si>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</si>
  <si>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</si>
  <si>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</si>
  <si>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</si>
  <si>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</si>
  <si>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</si>
  <si>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</si>
  <si>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</si>
  <si>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</si>
  <si>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</si>
  <si>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</si>
  <si>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</si>
  <si>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</si>
  <si>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</si>
  <si>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</si>
  <si>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</si>
  <si>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</si>
  <si>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</si>
  <si>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</si>
  <si>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</si>
  <si>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</si>
  <si>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</si>
  <si>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</si>
  <si>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</si>
  <si>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</si>
  <si>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</si>
  <si>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</si>
  <si>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</si>
  <si>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</si>
  <si>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</si>
  <si>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</si>
  <si>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</si>
  <si>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</si>
  <si>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</si>
  <si>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</si>
  <si>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</si>
  <si>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</si>
  <si>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</si>
  <si>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</si>
  <si>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</si>
  <si>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</si>
  <si>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</si>
  <si>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</si>
  <si>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</si>
  <si>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</si>
  <si>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</si>
  <si>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</si>
  <si>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</si>
  <si>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</si>
  <si>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</si>
  <si>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</si>
  <si>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</si>
  <si>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</si>
  <si>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</si>
  <si>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</si>
  <si>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</si>
  <si>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</si>
  <si>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</si>
  <si>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</si>
  <si>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</si>
  <si>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</si>
  <si>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</si>
  <si>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</si>
  <si>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</si>
  <si>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</si>
  <si>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</si>
  <si>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</si>
  <si>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</si>
  <si>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</si>
  <si>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</si>
  <si>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</si>
  <si>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</si>
  <si>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</si>
  <si>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</si>
  <si>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</si>
  <si>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</si>
  <si>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</si>
  <si>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</si>
  <si>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</si>
  <si>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</si>
  <si>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</si>
  <si>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</si>
  <si>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</si>
  <si>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</si>
  <si>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</si>
  <si>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</si>
  <si>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</si>
  <si>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</si>
  <si>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</si>
  <si>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</si>
  <si>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</si>
  <si>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</si>
  <si>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</si>
  <si>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</si>
  <si>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</si>
  <si>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</si>
  <si>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</si>
  <si>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</si>
  <si>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</si>
  <si>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</si>
  <si>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</si>
  <si>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</si>
  <si>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</si>
  <si>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</si>
  <si>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</si>
  <si>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</si>
  <si>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</si>
  <si>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</si>
  <si>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</si>
  <si>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</si>
  <si>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</si>
  <si>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</si>
  <si>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</si>
  <si>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</si>
  <si>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</si>
  <si>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</si>
  <si>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</si>
  <si>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</si>
  <si>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</si>
  <si>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</si>
  <si>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</si>
  <si>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</si>
  <si>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</si>
  <si>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</si>
  <si>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</si>
  <si>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</si>
  <si>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</si>
  <si>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</si>
  <si>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</si>
  <si>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</si>
  <si>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</si>
  <si>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</si>
  <si>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</si>
  <si>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</si>
  <si>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</si>
  <si>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</si>
  <si>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</si>
  <si>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</si>
  <si>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</si>
  <si>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</si>
  <si>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</si>
  <si>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</si>
  <si>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</si>
  <si>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</si>
  <si>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</si>
  <si>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</si>
  <si>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</si>
  <si>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</si>
  <si>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</si>
  <si>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</si>
  <si>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</si>
  <si>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</si>
  <si>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</si>
  <si>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</si>
  <si>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</si>
  <si>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</si>
  <si>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</si>
  <si>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</si>
  <si>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</si>
  <si>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</si>
  <si>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</si>
  <si>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</si>
  <si>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</si>
  <si>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</si>
  <si>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</si>
  <si>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</si>
  <si>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</si>
  <si>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</si>
  <si>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</si>
  <si>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</si>
  <si>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</si>
  <si>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</si>
  <si>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</si>
  <si>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</si>
  <si>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</si>
  <si>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</si>
  <si>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</si>
  <si>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</si>
  <si>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</si>
  <si>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</si>
  <si>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</si>
  <si>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</si>
  <si>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</si>
  <si>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</si>
  <si>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</si>
  <si>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</si>
  <si>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</si>
  <si>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</si>
  <si>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</si>
  <si>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</si>
  <si>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</si>
  <si>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</si>
  <si>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</si>
  <si>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</si>
  <si>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</si>
  <si>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</si>
  <si>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</si>
  <si>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</si>
  <si>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</si>
  <si>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</si>
  <si>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</si>
  <si>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</si>
  <si>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</si>
  <si>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</si>
  <si>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</si>
  <si>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</si>
  <si>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</si>
  <si>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</si>
  <si>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</si>
  <si>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</si>
  <si>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</si>
  <si>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</si>
  <si>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</si>
  <si>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</si>
  <si>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</si>
  <si>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</si>
  <si>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</si>
  <si>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</si>
  <si>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</si>
  <si>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</si>
  <si>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</si>
  <si>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</si>
  <si>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</si>
  <si>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</si>
  <si>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</si>
  <si>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</si>
  <si>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</si>
  <si>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</si>
  <si>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</si>
  <si>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</si>
  <si>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</si>
  <si>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</si>
  <si>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</si>
  <si>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</si>
  <si>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</si>
  <si>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</si>
  <si>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</si>
  <si>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</si>
  <si>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</si>
  <si>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</si>
  <si>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</si>
  <si>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</si>
  <si>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</si>
  <si>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</si>
  <si>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</si>
  <si>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</si>
  <si>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</si>
  <si>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</si>
  <si>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</si>
  <si>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</si>
  <si>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</si>
  <si>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</si>
  <si>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</si>
  <si>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</si>
  <si>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</si>
  <si>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</si>
  <si>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</si>
  <si>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</si>
  <si>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</si>
  <si>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</si>
  <si>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</si>
  <si>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</si>
  <si>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</si>
  <si>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</si>
  <si>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</si>
  <si>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</si>
  <si>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</si>
  <si>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</si>
  <si>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</si>
  <si>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</si>
  <si>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</si>
  <si>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</si>
  <si>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</si>
  <si>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</si>
  <si>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</si>
  <si>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</si>
  <si>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</si>
  <si>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</si>
  <si>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</si>
  <si>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</si>
  <si>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</si>
  <si>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</si>
  <si>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</si>
  <si>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</si>
  <si>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</si>
  <si>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</si>
  <si>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</si>
  <si>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</si>
  <si>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</si>
  <si>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</si>
  <si>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</si>
  <si>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</si>
  <si>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</si>
  <si>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</si>
  <si>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</si>
  <si>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</si>
  <si>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</si>
  <si>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</si>
  <si>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</si>
  <si>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</si>
  <si>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</si>
  <si>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</si>
  <si>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</si>
  <si>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</si>
  <si>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</si>
  <si>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</si>
  <si>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</si>
  <si>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</si>
  <si>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</si>
  <si>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</si>
  <si>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</si>
  <si>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</si>
  <si>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</si>
  <si>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</si>
  <si>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</si>
  <si>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</si>
  <si>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</si>
  <si>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</si>
  <si>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</si>
  <si>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</si>
  <si>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</si>
  <si>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</si>
  <si>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</si>
  <si>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</si>
  <si>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</si>
  <si>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</si>
  <si>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</si>
  <si>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</si>
  <si>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</si>
  <si>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</si>
  <si>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</si>
  <si>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</si>
  <si>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</si>
  <si>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</si>
  <si>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</si>
  <si>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</si>
  <si>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</si>
  <si>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</si>
  <si>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</si>
  <si>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</si>
  <si>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</si>
  <si>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</si>
  <si>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</si>
  <si>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</si>
  <si>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</si>
  <si>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</si>
  <si>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</si>
  <si>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</si>
  <si>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</si>
  <si>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</si>
  <si>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</si>
  <si>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</si>
  <si>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</si>
  <si>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</si>
  <si>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</si>
  <si>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</si>
  <si>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</si>
  <si>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</si>
  <si>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</si>
  <si>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</si>
  <si>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</si>
  <si>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</si>
  <si>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</si>
  <si>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</si>
  <si>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</si>
  <si>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</si>
  <si>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</si>
  <si>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</si>
  <si>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</si>
  <si>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</si>
  <si>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</si>
  <si>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</si>
  <si>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</si>
  <si>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</si>
  <si>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</si>
  <si>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</si>
  <si>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</si>
  <si>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</si>
  <si>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</si>
  <si>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</si>
  <si>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</si>
  <si>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</si>
  <si>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</si>
  <si>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</si>
  <si>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</si>
  <si>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</si>
  <si>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</si>
  <si>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</si>
  <si>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</si>
  <si>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</si>
  <si>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</si>
  <si>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</si>
  <si>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</si>
  <si>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</si>
  <si>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</si>
  <si>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</si>
  <si>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</si>
  <si>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</si>
  <si>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</si>
  <si>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</si>
  <si>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</si>
  <si>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</si>
  <si>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</si>
  <si>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</si>
  <si>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</si>
  <si>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</si>
  <si>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</si>
  <si>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</si>
  <si>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</si>
  <si>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</si>
  <si>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</si>
  <si>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</si>
  <si>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</si>
  <si>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</si>
  <si>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</si>
  <si>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</si>
  <si>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</si>
  <si>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</si>
  <si>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</si>
  <si>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</si>
  <si>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</si>
  <si>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</si>
  <si>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</si>
  <si>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</si>
  <si>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</si>
  <si>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</si>
  <si>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</si>
  <si>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</si>
  <si>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</si>
  <si>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</si>
  <si>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</si>
  <si>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</si>
  <si>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</si>
  <si>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</si>
  <si>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</si>
  <si>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</si>
  <si>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</si>
  <si>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</si>
  <si>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</si>
  <si>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</si>
  <si>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</si>
  <si>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</si>
  <si>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</si>
  <si>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</si>
  <si>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</si>
  <si>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</si>
  <si>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</si>
  <si>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</si>
  <si>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</si>
  <si>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</si>
  <si>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</si>
  <si>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</si>
  <si>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</si>
  <si>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</si>
  <si>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</si>
  <si>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</si>
  <si>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</si>
  <si>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</si>
  <si>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</si>
  <si>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</si>
  <si>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</si>
  <si>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</si>
  <si>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</si>
  <si>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</si>
  <si>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</si>
  <si>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</si>
  <si>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</si>
  <si>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</si>
  <si>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</si>
  <si>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</si>
  <si>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</si>
  <si>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</si>
  <si>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</si>
  <si>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</si>
  <si>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</si>
  <si>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</si>
  <si>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</si>
  <si>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</si>
  <si>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</si>
  <si>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</si>
  <si>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</si>
  <si>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</si>
  <si>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</si>
  <si>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</si>
  <si>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</si>
  <si>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</si>
  <si>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</si>
  <si>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</si>
  <si>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</si>
  <si>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</si>
  <si>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</si>
  <si>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</si>
  <si>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</si>
  <si>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</si>
  <si>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</si>
  <si>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</si>
  <si>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</si>
  <si>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</si>
  <si>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</si>
  <si>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</si>
  <si>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</si>
  <si>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</si>
  <si>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</si>
  <si>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</si>
  <si>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</si>
  <si>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</si>
  <si>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</si>
  <si>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</si>
  <si>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</si>
  <si>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</si>
  <si>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</si>
  <si>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</si>
  <si>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</si>
  <si>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</si>
  <si>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</si>
  <si>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</si>
  <si>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</si>
  <si>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</si>
  <si>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</si>
  <si>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</si>
  <si>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</si>
  <si>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</si>
  <si>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</si>
  <si>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</si>
  <si>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</si>
  <si>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</si>
  <si>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</si>
  <si>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</si>
  <si>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</si>
  <si>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</si>
  <si>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</si>
  <si>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</si>
  <si>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</si>
  <si>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</si>
  <si>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</si>
  <si>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</si>
  <si>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</si>
  <si>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</si>
  <si>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</si>
  <si>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</si>
  <si>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</si>
  <si>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</si>
  <si>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</si>
  <si>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</si>
  <si>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</si>
  <si>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</si>
  <si>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</si>
  <si>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</si>
  <si>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</si>
  <si>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</si>
  <si>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</si>
  <si>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</si>
  <si>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</si>
  <si>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</si>
  <si>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</si>
  <si>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</si>
  <si>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</si>
  <si>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</si>
  <si>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</si>
  <si>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</si>
  <si>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</si>
  <si>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</si>
  <si>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</si>
  <si>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</si>
  <si>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</si>
  <si>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</si>
  <si>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</si>
  <si>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</si>
  <si>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</si>
  <si>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</si>
  <si>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</si>
  <si>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</si>
  <si>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</si>
  <si>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</si>
  <si>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</si>
  <si>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</si>
  <si>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</si>
  <si>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</si>
  <si>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</si>
  <si>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</si>
  <si>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</si>
  <si>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</si>
  <si>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</si>
  <si>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</si>
  <si>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</si>
  <si>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</si>
  <si>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</si>
  <si>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</si>
  <si>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</si>
  <si>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</si>
  <si>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</si>
  <si>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</si>
  <si>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</si>
  <si>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</si>
  <si>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</si>
  <si>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</si>
  <si>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</si>
  <si>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</si>
  <si>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</si>
  <si>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</si>
  <si>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</si>
  <si>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</si>
  <si>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</si>
  <si>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</si>
  <si>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</si>
  <si>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</si>
  <si>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</si>
  <si>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</si>
  <si>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</si>
  <si>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</si>
  <si>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</si>
  <si>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</si>
  <si>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</si>
  <si>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</si>
  <si>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</si>
  <si>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</si>
  <si>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</si>
  <si>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</si>
  <si>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</si>
  <si>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</si>
  <si>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</si>
  <si>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</si>
  <si>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</si>
  <si>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</si>
  <si>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</si>
  <si>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</si>
  <si>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</si>
  <si>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</si>
  <si>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</si>
  <si>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</si>
  <si>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</si>
  <si>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</si>
  <si>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</si>
  <si>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</si>
  <si>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</si>
  <si>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</si>
  <si>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</si>
  <si>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</si>
  <si>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</si>
  <si>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</si>
  <si>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</si>
  <si>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</si>
  <si>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</si>
  <si>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</si>
  <si>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</si>
  <si>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</si>
  <si>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</si>
  <si>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</si>
  <si>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</si>
  <si>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</si>
  <si>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</si>
  <si>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</si>
  <si>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</si>
  <si>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</si>
  <si>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</si>
  <si>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</si>
  <si>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</si>
  <si>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</si>
  <si>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</si>
  <si>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</si>
  <si>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</si>
  <si>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</si>
  <si>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</si>
  <si>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</si>
  <si>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</si>
  <si>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</si>
  <si>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</si>
  <si>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</si>
  <si>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</si>
  <si>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</si>
  <si>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</si>
  <si>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</si>
  <si>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</si>
  <si>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</si>
  <si>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</si>
  <si>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</si>
  <si>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</si>
  <si>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</si>
  <si>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</si>
  <si>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</si>
  <si>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</si>
  <si>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</si>
  <si>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</si>
  <si>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</si>
  <si>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</si>
  <si>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</si>
  <si>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</si>
  <si>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</si>
  <si>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</si>
  <si>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</si>
  <si>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</si>
  <si>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</si>
  <si>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</si>
  <si>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</si>
  <si>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</si>
  <si>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</si>
  <si>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</si>
  <si>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</si>
  <si>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</si>
  <si>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</si>
  <si>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</si>
  <si>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</si>
  <si>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</si>
  <si>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</si>
  <si>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</si>
  <si>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</si>
  <si>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</si>
  <si>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</si>
  <si>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</si>
  <si>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</si>
  <si>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</si>
  <si>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</si>
  <si>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</si>
  <si>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</si>
  <si>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</si>
  <si>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</si>
  <si>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</si>
  <si>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</si>
  <si>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</si>
  <si>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</si>
  <si>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</si>
  <si>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</si>
  <si>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</si>
  <si>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</si>
  <si>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</si>
  <si>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</si>
  <si>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</si>
  <si>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</si>
  <si>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</si>
  <si>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</si>
  <si>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</si>
  <si>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</si>
  <si>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</si>
  <si>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</si>
  <si>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</si>
  <si>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</si>
  <si>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</si>
  <si>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</si>
  <si>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</si>
  <si>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</si>
  <si>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</si>
  <si>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</si>
  <si>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</si>
  <si>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</si>
  <si>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</si>
  <si>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</si>
  <si>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</si>
  <si>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</si>
  <si>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</si>
  <si>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</si>
  <si>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</si>
  <si>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</si>
  <si>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</si>
  <si>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</si>
  <si>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</si>
  <si>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</si>
  <si>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</si>
  <si>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</si>
  <si>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</si>
  <si>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</si>
  <si>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</si>
  <si>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</si>
  <si>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</si>
  <si>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</si>
  <si>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</si>
  <si>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</si>
  <si>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</si>
  <si>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</si>
  <si>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</si>
  <si>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</si>
  <si>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</si>
  <si>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</si>
  <si>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</si>
  <si>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</si>
  <si>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</si>
  <si>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</si>
  <si>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</si>
  <si>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</si>
  <si>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</si>
  <si>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</si>
  <si>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</si>
  <si>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</si>
  <si>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</si>
  <si>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</si>
  <si>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</si>
  <si>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</si>
  <si>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</si>
  <si>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</si>
  <si>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</si>
  <si>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</si>
  <si>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</si>
  <si>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</si>
  <si>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</si>
  <si>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</si>
  <si>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</si>
  <si>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</si>
  <si>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</si>
  <si>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</si>
  <si>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</si>
  <si>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</si>
  <si>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</si>
  <si>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</si>
  <si>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</si>
  <si>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</si>
  <si>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</si>
  <si>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</si>
  <si>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</si>
  <si>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</si>
  <si>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</si>
  <si>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</si>
  <si>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</si>
  <si>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</si>
  <si>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</si>
  <si>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</si>
  <si>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</si>
  <si>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</si>
  <si>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</si>
  <si>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</si>
  <si>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</si>
  <si>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</si>
  <si>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</si>
  <si>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</si>
  <si>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</si>
  <si>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</si>
  <si>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</si>
  <si>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</si>
  <si>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</si>
  <si>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</si>
  <si>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</si>
  <si>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</si>
  <si>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</si>
  <si>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</si>
  <si>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</si>
  <si>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</si>
  <si>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</si>
  <si>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</si>
  <si>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</si>
  <si>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</si>
  <si>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</si>
  <si>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</si>
  <si>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</si>
  <si>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</si>
  <si>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</si>
  <si>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</si>
  <si>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</si>
  <si>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</si>
  <si>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</si>
  <si>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</si>
  <si>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</si>
  <si>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</si>
  <si>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</si>
  <si>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</si>
  <si>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</si>
  <si>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</si>
  <si>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</si>
  <si>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</si>
  <si>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</si>
  <si>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</si>
  <si>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</si>
  <si>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</si>
  <si>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</si>
  <si>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</si>
  <si>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</si>
  <si>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</si>
  <si>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</si>
  <si>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</si>
  <si>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</si>
  <si>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</si>
  <si>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</si>
  <si>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</si>
  <si>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</si>
  <si>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</si>
  <si>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</si>
  <si>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</si>
  <si>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</si>
  <si>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</si>
  <si>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</si>
  <si>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</si>
  <si>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</si>
  <si>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</si>
  <si>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</si>
  <si>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</si>
  <si>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</si>
  <si>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</si>
  <si>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</si>
  <si>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</si>
  <si>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</si>
  <si>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</si>
  <si>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</si>
  <si>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</si>
  <si>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</si>
  <si>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</si>
  <si>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</si>
  <si>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</si>
  <si>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</si>
  <si>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</si>
  <si>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</si>
  <si>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</si>
  <si>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</si>
  <si>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</si>
  <si>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</si>
  <si>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</si>
  <si>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</si>
  <si>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</si>
  <si>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</si>
  <si>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</si>
  <si>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</si>
  <si>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</si>
  <si>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</si>
  <si>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</si>
  <si>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</si>
  <si>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</si>
  <si>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</si>
  <si>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</si>
  <si>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</si>
  <si>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</si>
  <si>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</si>
  <si>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</si>
  <si>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</si>
  <si>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</si>
  <si>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</si>
  <si>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</si>
  <si>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</si>
  <si>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</si>
  <si>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</si>
  <si>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</si>
  <si>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</si>
  <si>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</si>
  <si>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</si>
  <si>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</si>
  <si>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</si>
  <si>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</si>
  <si>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</si>
  <si>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</si>
  <si>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</si>
  <si>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</si>
  <si>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</si>
  <si>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</si>
  <si>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</si>
  <si>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</si>
  <si>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</si>
  <si>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</si>
  <si>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</si>
  <si>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</si>
  <si>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</si>
  <si>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</si>
  <si>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</si>
  <si>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</si>
  <si>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</si>
  <si>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</si>
  <si>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</si>
  <si>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</si>
  <si>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</si>
  <si>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</si>
  <si>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</si>
  <si>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</si>
  <si>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</si>
  <si>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</si>
  <si>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</si>
  <si>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</si>
  <si>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</si>
  <si>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</si>
  <si>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</si>
  <si>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</si>
  <si>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</si>
  <si>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</si>
  <si>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</si>
  <si>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</si>
  <si>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</si>
  <si>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</si>
  <si>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</si>
  <si>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</si>
  <si>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</si>
  <si>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</si>
  <si>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</si>
  <si>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</si>
  <si>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</si>
  <si>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</si>
  <si>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</si>
  <si>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</si>
  <si>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</si>
  <si>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</si>
  <si>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</si>
  <si>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</si>
  <si>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</si>
  <si>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</si>
  <si>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</si>
  <si>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</si>
  <si>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</si>
  <si>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</si>
  <si>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</si>
  <si>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</si>
  <si>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</si>
  <si>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</si>
  <si>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</si>
  <si>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</si>
  <si>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</si>
  <si>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</si>
  <si>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</si>
  <si>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</si>
  <si>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</si>
  <si>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</si>
  <si>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</si>
  <si>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</si>
  <si>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</si>
  <si>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</si>
  <si>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</si>
  <si>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</si>
  <si>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</si>
  <si>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</si>
  <si>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</si>
  <si>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</si>
  <si>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</si>
  <si>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</si>
  <si>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</si>
  <si>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</si>
  <si>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</si>
  <si>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</si>
  <si>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</si>
  <si>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</si>
  <si>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</si>
  <si>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</si>
  <si>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</si>
  <si>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</si>
  <si>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</si>
  <si>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</si>
  <si>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</si>
  <si>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</si>
  <si>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</si>
  <si>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</si>
  <si>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</si>
  <si>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</si>
  <si>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</si>
  <si>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</si>
  <si>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</si>
  <si>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</si>
  <si>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</si>
  <si>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</si>
  <si>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</si>
  <si>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</si>
  <si>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</si>
  <si>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</si>
  <si>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</si>
  <si>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</si>
  <si>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</si>
  <si>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</si>
  <si>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</si>
  <si>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</si>
  <si>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</si>
  <si>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</si>
  <si>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</si>
  <si>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</si>
  <si>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</si>
  <si>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</si>
  <si>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</si>
  <si>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</si>
  <si>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</si>
  <si>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</si>
  <si>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</si>
  <si>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</si>
  <si>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</si>
  <si>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</si>
  <si>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</si>
  <si>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</si>
  <si>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</si>
  <si>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</si>
  <si>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</si>
  <si>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</si>
  <si>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</si>
  <si>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</si>
  <si>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</si>
  <si>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</si>
  <si>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</si>
  <si>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</si>
  <si>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</si>
  <si>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</si>
  <si>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</si>
  <si>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</si>
  <si>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</si>
  <si>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</si>
  <si>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</si>
  <si>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</si>
  <si>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</si>
  <si>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</si>
  <si>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</si>
  <si>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</si>
  <si>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</si>
  <si>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</si>
  <si>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</si>
  <si>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</si>
  <si>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</si>
  <si>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</si>
  <si>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</si>
  <si>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</si>
  <si>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</si>
  <si>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</si>
  <si>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</si>
  <si>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</si>
  <si>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</si>
  <si>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</si>
  <si>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</si>
  <si>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</si>
  <si>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</si>
  <si>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</si>
  <si>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</si>
  <si>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</si>
  <si>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</si>
  <si>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</si>
  <si>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</si>
  <si>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</si>
  <si>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</si>
  <si>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</si>
  <si>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</si>
  <si>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</si>
  <si>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</si>
  <si>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</si>
  <si>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</si>
  <si>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</si>
  <si>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</si>
  <si>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</si>
  <si>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</si>
  <si>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</si>
  <si>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</si>
  <si>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</si>
  <si>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</si>
  <si>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</si>
  <si>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</si>
  <si>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</si>
  <si>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</si>
  <si>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</si>
  <si>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</si>
  <si>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</si>
  <si>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</si>
  <si>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</si>
  <si>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</si>
  <si>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</si>
  <si>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</si>
  <si>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</si>
  <si>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</si>
  <si>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</si>
  <si>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</si>
  <si>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</si>
  <si>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</si>
  <si>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</si>
  <si>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</si>
  <si>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</si>
  <si>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</si>
  <si>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</si>
  <si>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</si>
  <si>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</si>
  <si>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</si>
  <si>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</si>
  <si>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</si>
  <si>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</si>
  <si>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</si>
  <si>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</si>
  <si>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</si>
  <si>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</si>
  <si>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</si>
  <si>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</si>
  <si>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</si>
  <si>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</si>
  <si>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</si>
  <si>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</si>
  <si>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</si>
  <si>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</si>
  <si>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</si>
  <si>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</si>
  <si>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</si>
  <si>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</si>
  <si>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</si>
  <si>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</si>
  <si>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</si>
  <si>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</si>
  <si>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</si>
  <si>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</si>
  <si>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</si>
  <si>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</si>
  <si>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</si>
  <si>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</si>
  <si>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</si>
  <si>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</si>
  <si>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</si>
  <si>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</si>
  <si>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</si>
  <si>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</si>
  <si>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</si>
  <si>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</si>
  <si>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</si>
  <si>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</si>
  <si>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</si>
  <si>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</si>
  <si>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</si>
  <si>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</si>
  <si>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</si>
  <si>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</si>
  <si>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</si>
  <si>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</si>
  <si>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</si>
  <si>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</si>
  <si>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</si>
  <si>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</si>
  <si>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</si>
  <si>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</si>
  <si>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</si>
  <si>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</si>
  <si>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</si>
  <si>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</si>
  <si>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</si>
  <si>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</si>
  <si>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</si>
  <si>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</si>
  <si>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</si>
  <si>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</si>
  <si>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</si>
  <si>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</si>
  <si>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</si>
  <si>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</si>
  <si>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</si>
  <si>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</si>
  <si>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</si>
  <si>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</si>
  <si>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</si>
  <si>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</si>
  <si>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</si>
  <si>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</si>
  <si>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</si>
  <si>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</si>
  <si>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</si>
  <si>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</si>
  <si>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</si>
  <si>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</si>
  <si>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</si>
  <si>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</si>
  <si>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</si>
  <si>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</si>
  <si>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</si>
  <si>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</si>
  <si>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</si>
  <si>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</si>
  <si>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</si>
  <si>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</si>
  <si>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</si>
  <si>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</si>
  <si>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</si>
  <si>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</si>
  <si>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</si>
  <si>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</si>
  <si>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</si>
  <si>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</si>
  <si>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</si>
  <si>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</si>
  <si>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</si>
  <si>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</si>
  <si>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</si>
  <si>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</si>
  <si>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</si>
  <si>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</si>
  <si>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</si>
  <si>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</si>
  <si>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</si>
  <si>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</si>
  <si>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</si>
  <si>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</si>
  <si>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</si>
  <si>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</si>
  <si>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</si>
  <si>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</si>
  <si>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</si>
  <si>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</si>
  <si>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</si>
  <si>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</si>
  <si>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</si>
  <si>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</si>
  <si>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</si>
  <si>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</si>
  <si>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</si>
  <si>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</si>
  <si>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</si>
  <si>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</si>
  <si>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</si>
  <si>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</si>
  <si>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</si>
  <si>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</si>
  <si>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</si>
  <si>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</si>
  <si>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</si>
  <si>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</si>
  <si>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</si>
  <si>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</si>
  <si>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</si>
  <si>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</si>
  <si>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</si>
  <si>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</si>
  <si>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</si>
  <si>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</si>
  <si>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</si>
  <si>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</si>
  <si>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</si>
  <si>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</si>
  <si>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</si>
  <si>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</si>
  <si>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</si>
  <si>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</si>
  <si>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</si>
  <si>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</si>
  <si>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</si>
  <si>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</si>
  <si>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</si>
  <si>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</si>
  <si>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</si>
  <si>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</si>
  <si>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</si>
  <si>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</si>
  <si>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</si>
  <si>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</si>
  <si>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</si>
  <si>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</si>
  <si>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</si>
  <si>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</si>
  <si>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</si>
  <si>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</si>
  <si>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</si>
  <si>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</si>
  <si>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</si>
  <si>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</si>
  <si>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</si>
  <si>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</si>
  <si>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</si>
  <si>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</si>
  <si>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</si>
  <si>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</si>
  <si>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</si>
  <si>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</si>
  <si>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</si>
  <si>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</si>
  <si>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</si>
  <si>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</si>
  <si>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</si>
  <si>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</si>
  <si>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</si>
  <si>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</si>
  <si>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</si>
  <si>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</si>
  <si>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</si>
  <si>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</si>
  <si>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</si>
  <si>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</si>
  <si>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</si>
  <si>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</si>
  <si>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</si>
  <si>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</si>
  <si>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</si>
  <si>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</si>
  <si>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</si>
  <si>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</si>
  <si>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</si>
  <si>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</si>
  <si>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</si>
  <si>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</si>
  <si>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</si>
  <si>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</si>
  <si>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</si>
  <si>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</si>
  <si>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</si>
  <si>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</si>
  <si>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</si>
  <si>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</si>
  <si>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</si>
  <si>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</si>
  <si>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</si>
  <si>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</si>
  <si>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</si>
  <si>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</si>
  <si>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</si>
  <si>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</si>
  <si>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</si>
  <si>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</si>
  <si>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</si>
  <si>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</si>
  <si>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</si>
  <si>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</si>
  <si>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</si>
  <si>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</si>
  <si>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</si>
  <si>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</si>
  <si>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</si>
  <si>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</si>
  <si>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</si>
  <si>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</si>
  <si>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</si>
  <si>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</si>
  <si>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</si>
  <si>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</si>
  <si>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</si>
  <si>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</si>
  <si>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</si>
  <si>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</si>
  <si>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</si>
  <si>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</si>
  <si>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</si>
  <si>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</si>
  <si>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</si>
  <si>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</si>
  <si>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</si>
  <si>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</si>
  <si>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</si>
  <si>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</si>
  <si>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</si>
  <si>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</si>
  <si>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</si>
  <si>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</si>
  <si>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</si>
  <si>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</si>
  <si>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</si>
  <si>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</si>
  <si>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</si>
  <si>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</si>
  <si>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</si>
  <si>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</si>
  <si>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</si>
  <si>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</si>
  <si>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</si>
  <si>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</si>
  <si>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</si>
  <si>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</si>
  <si>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</si>
  <si>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</si>
  <si>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</si>
  <si>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</si>
  <si>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</si>
  <si>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</si>
  <si>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</si>
  <si>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</si>
  <si>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</si>
  <si>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</si>
  <si>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</si>
  <si>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</si>
  <si>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</si>
  <si>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</si>
  <si>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</si>
  <si>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</si>
  <si>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</si>
  <si>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</si>
  <si>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</si>
  <si>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</si>
  <si>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</si>
  <si>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</si>
  <si>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</si>
  <si>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</si>
  <si>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</si>
  <si>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</si>
  <si>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</si>
  <si>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</si>
  <si>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</si>
  <si>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</si>
  <si>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</si>
  <si>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</si>
  <si>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</si>
  <si>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</si>
  <si>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</si>
  <si>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</si>
  <si>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</si>
  <si>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</si>
  <si>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</si>
  <si>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</si>
  <si>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</si>
  <si>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</si>
  <si>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</si>
  <si>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</si>
  <si>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</si>
  <si>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</si>
  <si>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</si>
  <si>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</si>
  <si>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</si>
  <si>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</si>
  <si>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</si>
  <si>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</si>
  <si>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</si>
  <si>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</si>
  <si>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</si>
  <si>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</si>
  <si>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</si>
  <si>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</si>
  <si>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</si>
  <si>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</si>
  <si>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</si>
  <si>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</si>
  <si>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</si>
  <si>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</si>
  <si>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</si>
  <si>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</si>
  <si>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</si>
  <si>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</si>
  <si>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</si>
  <si>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</si>
  <si>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</si>
  <si>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</si>
  <si>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</si>
  <si>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</si>
  <si>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</si>
  <si>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</si>
  <si>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</si>
  <si>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</si>
  <si>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</si>
  <si>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</si>
  <si>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</si>
  <si>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</si>
  <si>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</si>
  <si>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</si>
  <si>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</si>
  <si>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</si>
  <si>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</si>
  <si>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</si>
  <si>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</si>
  <si>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</si>
  <si>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</si>
  <si>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</si>
  <si>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</si>
  <si>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</si>
  <si>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</si>
  <si>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</si>
  <si>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</si>
  <si>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</si>
  <si>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</si>
  <si>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</si>
  <si>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</si>
  <si>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</si>
  <si>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</si>
  <si>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</si>
  <si>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</si>
  <si>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</si>
  <si>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</si>
  <si>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</si>
  <si>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</si>
  <si>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</si>
  <si>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</si>
  <si>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</si>
  <si>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</si>
  <si>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</si>
  <si>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</si>
  <si>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</si>
  <si>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</si>
  <si>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</si>
  <si>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</si>
  <si>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</si>
  <si>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</si>
  <si>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</si>
  <si>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</si>
  <si>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</si>
  <si>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</si>
  <si>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</si>
  <si>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</si>
  <si>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</si>
  <si>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</si>
  <si>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</si>
  <si>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</si>
  <si>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</si>
  <si>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</si>
  <si>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</si>
  <si>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</si>
  <si>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</si>
  <si>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</si>
  <si>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</si>
  <si>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</si>
  <si>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</si>
  <si>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</si>
  <si>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</si>
  <si>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</si>
  <si>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</si>
  <si>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</si>
  <si>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</si>
  <si>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</si>
  <si>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</si>
  <si>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</si>
  <si>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</si>
  <si>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</si>
  <si>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</si>
  <si>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</si>
  <si>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</si>
  <si>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</si>
  <si>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</si>
  <si>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</si>
  <si>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</si>
  <si>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</si>
  <si>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</si>
  <si>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</si>
  <si>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</si>
  <si>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</si>
  <si>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</si>
  <si>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</si>
  <si>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</si>
  <si>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</si>
  <si>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</si>
  <si>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</si>
  <si>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</si>
  <si>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</si>
  <si>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</si>
  <si>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</si>
  <si>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</si>
  <si>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</si>
  <si>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</si>
  <si>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</si>
  <si>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</si>
  <si>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</si>
  <si>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</si>
  <si>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</si>
  <si>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</si>
  <si>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</si>
  <si>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</si>
  <si>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</si>
  <si>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</si>
  <si>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</si>
  <si>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</si>
  <si>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</si>
  <si>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</si>
  <si>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</si>
  <si>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</si>
  <si>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</si>
  <si>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</si>
  <si>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</si>
  <si>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</si>
  <si>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</si>
  <si>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</si>
  <si>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</si>
  <si>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</si>
  <si>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</si>
  <si>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</si>
  <si>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</si>
  <si>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</si>
  <si>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</si>
  <si>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</si>
  <si>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</si>
  <si>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</si>
  <si>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</si>
  <si>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</si>
  <si>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</si>
  <si>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</si>
  <si>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</si>
  <si>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</si>
  <si>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</si>
  <si>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</si>
  <si>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</si>
  <si>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</si>
  <si>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</si>
  <si>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</si>
  <si>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</si>
  <si>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</si>
  <si>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</si>
  <si>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</si>
  <si>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</si>
  <si>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</si>
  <si>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</si>
  <si>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</si>
  <si>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</si>
  <si>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</si>
  <si>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</si>
  <si>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</si>
  <si>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</si>
  <si>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</si>
  <si>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</si>
  <si>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</si>
  <si>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</si>
  <si>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</si>
  <si>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</si>
  <si>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</si>
  <si>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</si>
  <si>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</si>
  <si>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</si>
  <si>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</si>
  <si>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</si>
  <si>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</si>
  <si>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</si>
  <si>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</si>
  <si>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</si>
  <si>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</si>
  <si>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</si>
  <si>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</si>
  <si>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</si>
  <si>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</si>
  <si>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</si>
  <si>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</si>
  <si>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</si>
  <si>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</si>
  <si>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</si>
  <si>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</si>
  <si>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</si>
  <si>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</si>
  <si>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</si>
  <si>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</si>
  <si>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</si>
  <si>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</si>
  <si>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</si>
  <si>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</si>
  <si>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</si>
  <si>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</si>
  <si>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</si>
  <si>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</si>
  <si>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</si>
  <si>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</si>
  <si>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</si>
  <si>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</si>
  <si>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</si>
  <si>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</si>
  <si>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</si>
  <si>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</si>
  <si>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</si>
  <si>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</si>
  <si>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</si>
  <si>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</si>
  <si>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</si>
  <si>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</si>
  <si>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</si>
  <si>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</si>
  <si>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</si>
  <si>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</si>
  <si>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</si>
  <si>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</si>
  <si>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</si>
  <si>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</si>
  <si>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</si>
  <si>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</si>
  <si>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</si>
  <si>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</si>
  <si>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</si>
  <si>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</si>
  <si>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</si>
  <si>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</si>
  <si>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</si>
  <si>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</si>
  <si>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</si>
  <si>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</si>
  <si>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</si>
  <si>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</si>
  <si>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</si>
  <si>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</si>
  <si>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</si>
  <si>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</si>
  <si>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</si>
  <si>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</si>
  <si>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</si>
  <si>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</si>
  <si>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</si>
  <si>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</si>
  <si>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</si>
  <si>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</si>
  <si>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</si>
  <si>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</si>
  <si>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</si>
  <si>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</si>
  <si>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</si>
  <si>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</si>
  <si>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</si>
  <si>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</si>
  <si>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</si>
  <si>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</si>
  <si>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</si>
  <si>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</si>
  <si>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</si>
  <si>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</si>
  <si>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</si>
  <si>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</si>
  <si>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</si>
  <si>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</si>
  <si>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</si>
  <si>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</si>
  <si>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</si>
  <si>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</si>
  <si>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</si>
  <si>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</si>
  <si>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</si>
  <si>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</si>
  <si>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</si>
  <si>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</si>
  <si>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</si>
  <si>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</si>
  <si>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</si>
  <si>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</si>
  <si>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</si>
  <si>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</si>
  <si>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</si>
  <si>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</si>
  <si>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</si>
  <si>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</si>
  <si>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</si>
  <si>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</si>
  <si>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</si>
  <si>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</si>
  <si>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</si>
  <si>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</si>
  <si>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</si>
  <si>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</si>
  <si>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</si>
  <si>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</si>
  <si>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</si>
  <si>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</si>
  <si>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</si>
  <si>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</si>
  <si>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</si>
  <si>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</si>
  <si>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</si>
  <si>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</si>
  <si>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</si>
  <si>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</si>
  <si>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</si>
  <si>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</si>
  <si>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</si>
  <si>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</si>
  <si>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</si>
  <si>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</si>
  <si>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</si>
  <si>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</si>
  <si>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</si>
  <si>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</si>
  <si>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</si>
  <si>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</si>
  <si>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</si>
  <si>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</si>
  <si>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</si>
  <si>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</si>
  <si>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</si>
  <si>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</si>
  <si>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</si>
  <si>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</si>
  <si>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</si>
  <si>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</si>
  <si>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</si>
  <si>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</si>
  <si>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</si>
  <si>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</si>
  <si>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</si>
  <si>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</si>
  <si>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</si>
  <si>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</si>
  <si>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</si>
  <si>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</si>
  <si>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</si>
  <si>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</si>
  <si>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</si>
  <si>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</si>
  <si>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</si>
  <si>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</si>
  <si>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</si>
  <si>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</si>
  <si>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</si>
  <si>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</si>
  <si>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</si>
  <si>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</si>
  <si>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</si>
  <si>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</si>
  <si>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</si>
  <si>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</si>
  <si>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</si>
  <si>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</si>
  <si>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</si>
  <si>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</si>
  <si>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</si>
  <si>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</si>
  <si>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</si>
  <si>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</si>
  <si>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</si>
  <si>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</si>
  <si>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</si>
  <si>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</si>
  <si>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</si>
  <si>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</si>
  <si>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</si>
  <si>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</si>
  <si>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</si>
  <si>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</si>
  <si>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</si>
  <si>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</si>
  <si>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</si>
  <si>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</si>
  <si>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</si>
  <si>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</si>
  <si>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</si>
  <si>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</si>
  <si>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</si>
  <si>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</si>
  <si>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</si>
  <si>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</si>
  <si>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</si>
  <si>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</si>
  <si>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</si>
  <si>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</si>
  <si>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</si>
  <si>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</si>
  <si>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</si>
  <si>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</si>
  <si>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</si>
  <si>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</si>
  <si>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</si>
  <si>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</si>
  <si>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</si>
  <si>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</si>
  <si>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</si>
  <si>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</si>
  <si>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</si>
  <si>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</si>
  <si>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</si>
  <si>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</si>
  <si>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</si>
  <si>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</si>
  <si>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</si>
  <si>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</si>
  <si>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</si>
  <si>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</si>
  <si>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</si>
  <si>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</si>
  <si>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</si>
  <si>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</si>
  <si>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</si>
  <si>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</si>
  <si>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</si>
  <si>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</si>
  <si>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</si>
  <si>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</si>
  <si>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</si>
  <si>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</si>
  <si>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</si>
  <si>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</si>
  <si>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</si>
  <si>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</si>
  <si>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</si>
  <si>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</si>
  <si>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</si>
  <si>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</si>
  <si>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</si>
  <si>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</si>
  <si>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</si>
  <si>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</si>
  <si>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</si>
  <si>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</si>
  <si>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</si>
  <si>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</si>
  <si>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</si>
  <si>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</si>
  <si>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</si>
  <si>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</si>
  <si>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</si>
  <si>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</si>
  <si>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</si>
  <si>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</si>
  <si>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</si>
  <si>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</si>
  <si>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</si>
  <si>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</si>
  <si>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</si>
  <si>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</si>
  <si>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</si>
  <si>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</si>
  <si>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</si>
  <si>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</si>
  <si>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</si>
  <si>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</si>
  <si>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</si>
  <si>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</si>
  <si>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</si>
  <si>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</si>
  <si>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</si>
  <si>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</si>
  <si>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</si>
  <si>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</si>
  <si>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</si>
  <si>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</si>
  <si>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</si>
  <si>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</si>
  <si>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</si>
  <si>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</si>
  <si>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</si>
  <si>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</si>
  <si>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</si>
  <si>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</si>
  <si>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</si>
  <si>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</si>
  <si>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</si>
  <si>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</si>
  <si>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</si>
  <si>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</si>
  <si>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</si>
  <si>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</si>
  <si>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</si>
  <si>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</si>
  <si>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</si>
  <si>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</si>
  <si>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</si>
  <si>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</si>
  <si>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</si>
  <si>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</si>
  <si>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</si>
  <si>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</si>
  <si>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</si>
  <si>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</si>
  <si>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</si>
  <si>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</si>
  <si>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</si>
  <si>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</si>
  <si>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</si>
  <si>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</si>
  <si>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</si>
  <si>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</si>
  <si>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</si>
  <si>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</si>
  <si>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</si>
  <si>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</si>
  <si>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</si>
  <si>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</si>
  <si>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</si>
  <si>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</si>
  <si>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</si>
  <si>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</si>
  <si>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</si>
  <si>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</si>
  <si>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</si>
  <si>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</si>
  <si>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</si>
  <si>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</si>
  <si>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</si>
  <si>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</si>
  <si>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</si>
  <si>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</si>
  <si>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</si>
  <si>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</si>
  <si>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</si>
  <si>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</si>
  <si>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</si>
  <si>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</si>
  <si>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</si>
  <si>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</si>
  <si>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</si>
  <si>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</si>
  <si>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</si>
  <si>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</si>
  <si>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</si>
  <si>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</si>
  <si>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</si>
  <si>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</si>
  <si>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</si>
  <si>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</si>
  <si>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</si>
  <si>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</si>
  <si>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</si>
  <si>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</si>
  <si>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</si>
  <si>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</si>
  <si>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</si>
  <si>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</si>
  <si>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</si>
  <si>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</si>
  <si>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</si>
  <si>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</si>
  <si>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</si>
  <si>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</si>
  <si>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</si>
  <si>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</si>
  <si>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</si>
  <si>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</si>
  <si>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</si>
  <si>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</si>
  <si>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</si>
  <si>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</si>
  <si>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</si>
  <si>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</si>
  <si>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</si>
  <si>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</si>
  <si>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</si>
  <si>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</si>
  <si>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</si>
  <si>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</si>
  <si>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</si>
  <si>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</si>
  <si>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</si>
  <si>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</si>
  <si>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</si>
  <si>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</si>
  <si>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</si>
  <si>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</si>
  <si>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</si>
  <si>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</si>
  <si>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</si>
  <si>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</si>
  <si>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</si>
  <si>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</si>
  <si>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</si>
  <si>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</si>
  <si>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</si>
  <si>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</si>
  <si>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</si>
  <si>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</si>
  <si>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</si>
  <si>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</si>
  <si>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</si>
  <si>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</si>
  <si>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</si>
  <si>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</si>
  <si>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</si>
  <si>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</si>
  <si>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</si>
  <si>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</si>
  <si>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</si>
  <si>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</si>
  <si>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</si>
  <si>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</si>
  <si>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</si>
  <si>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</si>
  <si>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</si>
  <si>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</si>
  <si>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</si>
  <si>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</si>
  <si>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</si>
  <si>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</si>
  <si>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</si>
  <si>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</si>
  <si>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</si>
  <si>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</si>
  <si>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</si>
  <si>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</si>
  <si>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</si>
  <si>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</si>
  <si>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</si>
  <si>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</si>
  <si>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</si>
  <si>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</si>
  <si>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</si>
  <si>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</si>
  <si>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</si>
  <si>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</si>
  <si>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</si>
  <si>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</si>
  <si>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</si>
  <si>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</si>
  <si>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</si>
  <si>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</si>
  <si>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</si>
  <si>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</si>
  <si>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</si>
  <si>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</si>
  <si>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</si>
  <si>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</si>
  <si>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</si>
  <si>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</si>
  <si>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</si>
  <si>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</si>
  <si>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</si>
  <si>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</si>
  <si>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</si>
  <si>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</si>
  <si>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</si>
  <si>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</si>
  <si>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</si>
  <si>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</si>
  <si>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</si>
  <si>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</si>
  <si>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</si>
  <si>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</si>
  <si>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</si>
  <si>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</si>
  <si>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</si>
  <si>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</si>
  <si>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</si>
  <si>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</si>
  <si>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</si>
  <si>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</si>
  <si>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</si>
  <si>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</si>
  <si>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</si>
  <si>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</si>
  <si>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</si>
  <si>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</si>
  <si>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</si>
  <si>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</si>
  <si>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</si>
  <si>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</si>
  <si>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</si>
  <si>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</si>
  <si>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</si>
  <si>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</si>
  <si>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</si>
  <si>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</si>
  <si>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</si>
  <si>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</si>
  <si>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</si>
  <si>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</si>
  <si>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</si>
  <si>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</si>
  <si>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</si>
  <si>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</si>
  <si>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</si>
  <si>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</si>
  <si>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</si>
  <si>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</si>
  <si>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</si>
  <si>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</si>
  <si>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</si>
  <si>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</si>
  <si>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</si>
  <si>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</si>
  <si>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</si>
  <si>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</si>
  <si>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</si>
  <si>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</si>
  <si>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</si>
  <si>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</si>
  <si>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</si>
  <si>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</si>
  <si>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</si>
  <si>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</si>
  <si>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</si>
  <si>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</si>
  <si>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</si>
  <si>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</si>
  <si>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</si>
  <si>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</si>
  <si>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</si>
  <si>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</si>
  <si>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</si>
  <si>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</si>
  <si>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</si>
  <si>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</si>
  <si>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</si>
  <si>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</si>
  <si>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</si>
  <si>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</si>
  <si>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</si>
  <si>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</si>
  <si>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</si>
  <si>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</si>
  <si>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</si>
  <si>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</si>
  <si>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</si>
  <si>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</si>
  <si>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</si>
  <si>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</si>
  <si>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</si>
  <si>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</si>
  <si>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</si>
  <si>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</si>
  <si>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</si>
  <si>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</si>
  <si>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</si>
  <si>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</si>
  <si>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</si>
  <si>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</si>
  <si>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</si>
  <si>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</si>
  <si>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</si>
  <si>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</si>
  <si>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</si>
  <si>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</si>
  <si>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</si>
  <si>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</si>
  <si>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</si>
  <si>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</si>
  <si>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</si>
  <si>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</si>
  <si>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</si>
  <si>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</si>
  <si>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</si>
  <si>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</si>
  <si>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</si>
  <si>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</si>
  <si>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</si>
  <si>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</si>
  <si>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</si>
  <si>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</si>
  <si>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</si>
  <si>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</si>
  <si>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</si>
  <si>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</si>
  <si>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</si>
  <si>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</si>
  <si>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</si>
  <si>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</si>
  <si>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</si>
  <si>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</si>
  <si>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</si>
  <si>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</si>
  <si>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</si>
  <si>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</si>
  <si>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</si>
  <si>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</si>
  <si>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</si>
  <si>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</si>
  <si>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</si>
  <si>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</si>
  <si>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</si>
  <si>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</si>
  <si>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</si>
  <si>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</si>
  <si>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</si>
  <si>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</si>
  <si>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</si>
  <si>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</si>
  <si>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</si>
  <si>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</si>
  <si>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</si>
  <si>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</si>
  <si>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</si>
  <si>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</si>
  <si>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</si>
  <si>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</si>
  <si>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</si>
  <si>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</si>
  <si>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</si>
  <si>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</si>
  <si>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</si>
  <si>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</si>
  <si>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</si>
  <si>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</si>
  <si>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</si>
  <si>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</si>
  <si>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</si>
  <si>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</si>
  <si>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</si>
  <si>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</si>
  <si>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</si>
  <si>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</si>
  <si>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</si>
  <si>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</si>
  <si>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</si>
  <si>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</si>
  <si>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</si>
  <si>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</si>
  <si>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</si>
  <si>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</si>
  <si>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</si>
  <si>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</si>
  <si>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</si>
  <si>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</si>
  <si>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</si>
  <si>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</si>
  <si>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</si>
  <si>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</si>
  <si>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</si>
  <si>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</si>
  <si>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</si>
  <si>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</si>
  <si>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</si>
  <si>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</si>
  <si>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</si>
  <si>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</si>
  <si>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</si>
  <si>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</si>
  <si>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</si>
  <si>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</si>
  <si>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</si>
  <si>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</si>
  <si>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</si>
  <si>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</si>
  <si>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</si>
  <si>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</si>
  <si>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</si>
  <si>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</si>
  <si>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</si>
  <si>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</si>
  <si>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</si>
  <si>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</si>
  <si>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</si>
  <si>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</si>
  <si>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</si>
  <si>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</si>
  <si>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</si>
  <si>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</si>
  <si>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</si>
  <si>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</si>
  <si>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</si>
  <si>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</si>
  <si>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</si>
  <si>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</si>
  <si>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</si>
  <si>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</si>
  <si>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</si>
  <si>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</si>
  <si>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</si>
  <si>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</si>
  <si>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</si>
  <si>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</si>
  <si>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</si>
  <si>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</si>
  <si>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</si>
  <si>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</si>
  <si>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</si>
  <si>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</si>
  <si>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</si>
  <si>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</si>
  <si>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</si>
  <si>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</si>
  <si>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</si>
  <si>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</si>
  <si>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</si>
  <si>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</si>
  <si>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</si>
  <si>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</si>
  <si>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</si>
  <si>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</si>
  <si>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</si>
  <si>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</si>
  <si>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</si>
  <si>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</si>
  <si>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</si>
  <si>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</si>
  <si>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</si>
  <si>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</si>
  <si>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</si>
  <si>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</si>
  <si>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</si>
  <si>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</si>
  <si>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</si>
  <si>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</si>
  <si>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</si>
  <si>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</si>
  <si>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</si>
  <si>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</si>
  <si>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</si>
  <si>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</si>
  <si>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</si>
  <si>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</si>
  <si>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</si>
  <si>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</si>
  <si>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</si>
  <si>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</si>
  <si>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</si>
  <si>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</si>
  <si>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</si>
  <si>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</si>
  <si>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</si>
  <si>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</si>
  <si>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</si>
  <si>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</si>
  <si>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</si>
  <si>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</si>
  <si>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</si>
  <si>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</si>
  <si>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</si>
  <si>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</si>
  <si>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</si>
  <si>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</si>
  <si>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</si>
  <si>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</si>
  <si>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</si>
  <si>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</si>
  <si>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</si>
  <si>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</si>
  <si>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</si>
  <si>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</si>
  <si>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</si>
  <si>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</si>
  <si>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</si>
  <si>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</si>
  <si>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</si>
  <si>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</si>
  <si>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</si>
  <si>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</si>
  <si>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</si>
  <si>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</si>
  <si>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</si>
  <si>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</si>
  <si>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</si>
  <si>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</si>
  <si>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</si>
  <si>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</si>
  <si>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</si>
  <si>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</si>
  <si>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</si>
  <si>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</si>
  <si>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</si>
  <si>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</si>
  <si>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</si>
  <si>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</si>
  <si>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</si>
  <si>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</si>
  <si>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</si>
  <si>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</si>
  <si>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</si>
  <si>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</si>
  <si>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</si>
  <si>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</si>
  <si>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</si>
  <si>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</si>
  <si>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</si>
  <si>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</si>
  <si>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</si>
  <si>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</si>
  <si>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</si>
  <si>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</si>
  <si>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</si>
  <si>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</si>
  <si>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</si>
  <si>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</si>
  <si>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</si>
  <si>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</si>
  <si>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</si>
  <si>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</si>
  <si>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</si>
  <si>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</si>
  <si>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</si>
  <si>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</si>
  <si>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</si>
  <si>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</si>
  <si>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</si>
  <si>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</si>
  <si>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</si>
  <si>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</si>
  <si>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</si>
  <si>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</si>
  <si>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</si>
  <si>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</si>
  <si>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</si>
  <si>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</si>
  <si>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</si>
  <si>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</si>
  <si>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</si>
  <si>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</si>
  <si>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</si>
  <si>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</si>
  <si>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</si>
  <si>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</si>
  <si>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</si>
  <si>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</si>
  <si>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</si>
  <si>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</si>
  <si>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</si>
  <si>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</si>
  <si>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</si>
  <si>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</si>
  <si>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</si>
  <si>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</si>
  <si>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</si>
  <si>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</si>
  <si>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</si>
  <si>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</si>
  <si>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</si>
  <si>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</si>
  <si>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</si>
  <si>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</si>
  <si>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</si>
  <si>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</si>
  <si>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</si>
  <si>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</si>
  <si>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</si>
  <si>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</si>
  <si>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</si>
  <si>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</si>
  <si>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</si>
  <si>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</si>
  <si>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</si>
  <si>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</si>
  <si>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</si>
  <si>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</si>
  <si>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</si>
  <si>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</si>
  <si>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</si>
  <si>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</si>
  <si>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</si>
  <si>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</si>
  <si>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</si>
  <si>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</si>
  <si>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</si>
  <si>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</si>
  <si>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</si>
  <si>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</si>
  <si>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</si>
  <si>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</si>
  <si>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</si>
  <si>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</si>
  <si>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</si>
  <si>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</si>
  <si>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</si>
  <si>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</si>
  <si>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</si>
  <si>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</si>
  <si>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</si>
  <si>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</si>
  <si>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</si>
  <si>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</si>
  <si>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</si>
  <si>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</si>
  <si>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</si>
  <si>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</si>
  <si>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</si>
  <si>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</si>
  <si>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</si>
  <si>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</si>
  <si>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</si>
  <si>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</si>
  <si>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</si>
  <si>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</si>
  <si>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</si>
  <si>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</si>
  <si>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</si>
  <si>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</si>
  <si>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</si>
  <si>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</si>
  <si>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</si>
  <si>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</si>
  <si>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</si>
  <si>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</si>
  <si>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</si>
  <si>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</si>
  <si>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</si>
  <si>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</si>
  <si>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</si>
  <si>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</si>
  <si>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</si>
  <si>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</si>
  <si>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</si>
  <si>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</si>
  <si>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</si>
  <si>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</si>
  <si>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</si>
  <si>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</si>
  <si>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</si>
  <si>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</si>
  <si>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</si>
  <si>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</si>
  <si>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</si>
  <si>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</si>
  <si>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</si>
  <si>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</si>
  <si>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</si>
  <si>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</si>
  <si>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</si>
  <si>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</si>
  <si>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</si>
  <si>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</si>
  <si>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</si>
  <si>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</si>
  <si>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</si>
  <si>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</si>
  <si>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</si>
  <si>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</si>
  <si>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</si>
  <si>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</si>
  <si>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</si>
  <si>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</si>
  <si>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</si>
  <si>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</si>
  <si>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</si>
  <si>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</si>
  <si>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</si>
  <si>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</si>
  <si>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</si>
  <si>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</si>
  <si>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</si>
  <si>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</si>
  <si>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</si>
  <si>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</si>
  <si>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</si>
  <si>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</si>
  <si>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</si>
  <si>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</si>
  <si>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</si>
  <si>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</si>
  <si>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</si>
  <si>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</si>
  <si>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</si>
  <si>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</si>
  <si>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</si>
  <si>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</si>
  <si>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</si>
  <si>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</si>
  <si>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</si>
  <si>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</si>
  <si>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</si>
  <si>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</si>
  <si>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</si>
  <si>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</si>
  <si>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</si>
  <si>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</si>
  <si>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</si>
  <si>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</si>
  <si>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</si>
  <si>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</si>
  <si>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</si>
  <si>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</si>
  <si>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</si>
  <si>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</si>
  <si>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</si>
  <si>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</si>
  <si>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</si>
  <si>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</si>
  <si>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</si>
  <si>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</si>
  <si>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</si>
  <si>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</si>
  <si>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</si>
  <si>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</si>
  <si>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</si>
  <si>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</si>
  <si>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</si>
  <si>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</si>
  <si>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</si>
  <si>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</si>
  <si>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</si>
  <si>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</si>
  <si>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</si>
  <si>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</si>
  <si>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</si>
  <si>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</si>
  <si>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</si>
  <si>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</si>
  <si>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</si>
  <si>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</si>
  <si>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</si>
  <si>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</si>
  <si>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</si>
  <si>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</si>
  <si>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</si>
  <si>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</si>
  <si>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</si>
  <si>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</si>
  <si>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</si>
  <si>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</si>
  <si>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</si>
  <si>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</si>
  <si>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</si>
  <si>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</si>
  <si>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</si>
  <si>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</si>
  <si>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</si>
  <si>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</si>
  <si>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</si>
  <si>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</si>
  <si>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</si>
  <si>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</si>
  <si>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</si>
  <si>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</si>
  <si>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</si>
  <si>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</si>
  <si>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</si>
  <si>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</si>
  <si>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</si>
  <si>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</si>
  <si>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</si>
  <si>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</si>
  <si>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</si>
  <si>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</si>
  <si>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</si>
  <si>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</si>
  <si>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</si>
  <si>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</si>
  <si>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</si>
  <si>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</si>
  <si>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</si>
  <si>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</si>
  <si>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</si>
  <si>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</si>
  <si>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</si>
  <si>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</si>
  <si>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</si>
  <si>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</si>
  <si>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</si>
  <si>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</si>
  <si>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</si>
  <si>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</si>
  <si>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</si>
  <si>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</si>
  <si>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</si>
  <si>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</si>
  <si>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</si>
  <si>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</si>
  <si>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</si>
  <si>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</si>
  <si>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</si>
  <si>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</si>
  <si>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</si>
  <si>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</si>
  <si>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</si>
  <si>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</si>
  <si>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</si>
  <si>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</si>
  <si>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</si>
  <si>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</si>
  <si>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</si>
  <si>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</si>
  <si>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</si>
  <si>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</si>
  <si>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</si>
  <si>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</si>
  <si>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</si>
  <si>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</si>
  <si>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</si>
  <si>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</si>
  <si>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</si>
  <si>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</si>
  <si>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</si>
  <si>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</si>
  <si>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</si>
  <si>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</si>
  <si>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</si>
  <si>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</si>
  <si>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</si>
  <si>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</si>
  <si>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</si>
  <si>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</si>
  <si>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</si>
  <si>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</si>
  <si>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</si>
  <si>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</si>
  <si>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</si>
  <si>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</si>
  <si>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</si>
  <si>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</si>
  <si>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</si>
  <si>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</si>
  <si>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</si>
  <si>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</si>
  <si>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</si>
  <si>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</si>
  <si>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</si>
  <si>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</si>
  <si>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</si>
  <si>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</si>
  <si>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</si>
  <si>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</si>
  <si>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</si>
  <si>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</si>
  <si>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</si>
  <si>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</si>
  <si>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</si>
  <si>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</si>
  <si>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</si>
  <si>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</si>
  <si>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</si>
  <si>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</si>
  <si>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</si>
  <si>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</si>
  <si>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</si>
  <si>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</si>
  <si>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</si>
  <si>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</si>
  <si>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</si>
  <si>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</si>
  <si>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</si>
  <si>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</si>
  <si>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</si>
  <si>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</si>
  <si>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</si>
  <si>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</si>
  <si>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</si>
  <si>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</si>
  <si>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</si>
  <si>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</si>
  <si>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</si>
  <si>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</si>
  <si>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</si>
  <si>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</si>
  <si>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</si>
  <si>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</si>
  <si>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</si>
  <si>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</si>
  <si>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</si>
  <si>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</si>
  <si>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</si>
  <si>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</si>
  <si>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</si>
  <si>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</si>
  <si>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</si>
  <si>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</si>
  <si>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</si>
  <si>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</si>
  <si>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</si>
  <si>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</si>
  <si>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</si>
  <si>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</si>
  <si>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</si>
  <si>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</si>
  <si>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</si>
  <si>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</si>
  <si>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</si>
  <si>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</si>
  <si>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</si>
  <si>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</si>
  <si>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</si>
  <si>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</si>
  <si>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</si>
  <si>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</si>
  <si>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</si>
  <si>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</si>
  <si>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</si>
  <si>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</si>
  <si>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</si>
  <si>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</si>
  <si>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</si>
  <si>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</si>
  <si>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</si>
  <si>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</si>
  <si>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</si>
  <si>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</si>
  <si>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</si>
  <si>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</si>
  <si>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</si>
  <si>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</si>
  <si>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</si>
  <si>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</si>
  <si>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</si>
  <si>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</si>
  <si>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</si>
  <si>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</si>
  <si>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</si>
  <si>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</si>
  <si>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</si>
  <si>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</si>
  <si>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</si>
  <si>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</si>
  <si>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</si>
  <si>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</si>
  <si>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</si>
  <si>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</si>
  <si>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</si>
  <si>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</si>
  <si>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</si>
  <si>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</si>
  <si>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</si>
  <si>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</si>
  <si>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</si>
  <si>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</si>
  <si>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</si>
  <si>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</si>
  <si>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</si>
  <si>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</si>
  <si>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</si>
  <si>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</si>
  <si>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</si>
  <si>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</si>
  <si>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</si>
  <si>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</si>
  <si>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</si>
  <si>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</si>
  <si>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</si>
  <si>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</si>
  <si>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</si>
  <si>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</si>
  <si>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</si>
  <si>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</si>
  <si>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</si>
  <si>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</si>
  <si>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</si>
  <si>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</si>
  <si>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</si>
  <si>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</si>
  <si>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</si>
  <si>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</si>
  <si>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</si>
  <si>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</si>
  <si>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</si>
  <si>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</si>
  <si>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</si>
  <si>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</si>
  <si>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</si>
  <si>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</si>
  <si>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</si>
  <si>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</si>
  <si>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</si>
  <si>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</si>
  <si>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</si>
  <si>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</si>
  <si>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</si>
  <si>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</si>
  <si>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</si>
  <si>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</si>
  <si>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</si>
  <si>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</si>
  <si>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</si>
  <si>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</si>
  <si>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</si>
  <si>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</si>
  <si>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</si>
  <si>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</si>
  <si>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</si>
  <si>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</si>
  <si>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</si>
  <si>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</si>
  <si>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</si>
  <si>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</si>
  <si>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</si>
  <si>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</si>
  <si>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</si>
  <si>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</si>
  <si>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</si>
  <si>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</si>
  <si>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</si>
  <si>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</si>
  <si>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</si>
  <si>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</si>
  <si>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</si>
  <si>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</si>
  <si>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</si>
  <si>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</si>
  <si>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</si>
  <si>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</si>
  <si>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</si>
  <si>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</si>
  <si>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</si>
  <si>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</si>
  <si>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</si>
  <si>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</si>
  <si>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</si>
  <si>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</si>
  <si>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</si>
  <si>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</si>
  <si>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</si>
  <si>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</si>
  <si>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</si>
  <si>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</si>
  <si>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</si>
  <si>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</si>
  <si>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</si>
  <si>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</si>
  <si>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</si>
  <si>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</si>
  <si>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</si>
  <si>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</si>
  <si>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</si>
  <si>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</si>
  <si>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</si>
  <si>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</si>
  <si>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</si>
  <si>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</si>
  <si>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</si>
  <si>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</si>
  <si>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</si>
  <si>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</si>
  <si>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</si>
  <si>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</si>
  <si>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</si>
  <si>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</si>
  <si>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</si>
  <si>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</si>
  <si>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</si>
  <si>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</si>
  <si>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</si>
  <si>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</si>
  <si>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</si>
  <si>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</si>
  <si>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</si>
  <si>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</si>
  <si>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</si>
  <si>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</si>
  <si>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</si>
  <si>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</si>
  <si>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</si>
  <si>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</si>
  <si>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</si>
  <si>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</si>
  <si>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</si>
  <si>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</si>
  <si>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</si>
  <si>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</si>
  <si>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</si>
  <si>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</si>
  <si>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</si>
  <si>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</si>
  <si>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</si>
  <si>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</si>
  <si>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</si>
  <si>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</si>
  <si>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</si>
  <si>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</si>
  <si>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</si>
  <si>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</si>
  <si>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</si>
  <si>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</si>
  <si>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</si>
  <si>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</si>
  <si>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</si>
  <si>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</si>
  <si>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</si>
  <si>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</si>
  <si>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</si>
  <si>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</si>
  <si>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</si>
  <si>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</si>
  <si>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</si>
  <si>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</si>
  <si>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</si>
  <si>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</si>
  <si>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</si>
  <si>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</si>
  <si>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</si>
  <si>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</si>
  <si>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</si>
  <si>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</si>
  <si>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</si>
  <si>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</si>
  <si>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</si>
  <si>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</si>
  <si>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</si>
  <si>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</si>
  <si>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</si>
  <si>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</si>
  <si>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</si>
  <si>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</si>
  <si>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</si>
  <si>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</si>
  <si>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</si>
  <si>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</si>
  <si>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</si>
  <si>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</si>
  <si>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</si>
  <si>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</si>
  <si>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</si>
  <si>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</si>
  <si>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</si>
  <si>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</si>
  <si>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</si>
  <si>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</si>
  <si>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</si>
  <si>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</si>
  <si>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</si>
  <si>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</si>
  <si>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</si>
  <si>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</si>
  <si>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</si>
  <si>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</si>
  <si>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</si>
  <si>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</si>
  <si>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</si>
  <si>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</si>
  <si>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</si>
  <si>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</si>
  <si>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</si>
  <si>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</si>
  <si>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</si>
  <si>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</si>
  <si>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</si>
  <si>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</si>
  <si>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</si>
  <si>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</si>
  <si>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</si>
  <si>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</si>
  <si>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</si>
  <si>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</si>
  <si>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</si>
  <si>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</si>
  <si>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</si>
  <si>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</si>
  <si>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</si>
  <si>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</si>
  <si>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</si>
  <si>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</si>
  <si>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</si>
  <si>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</si>
  <si>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</si>
  <si>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</si>
  <si>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</si>
  <si>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</si>
  <si>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</si>
  <si>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</si>
  <si>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</si>
  <si>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</si>
  <si>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</si>
  <si>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</si>
  <si>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</si>
  <si>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</si>
  <si>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</si>
  <si>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</si>
  <si>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</si>
  <si>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</si>
  <si>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</si>
  <si>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</si>
  <si>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</si>
  <si>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</si>
  <si>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</si>
  <si>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</si>
  <si>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</si>
  <si>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</si>
  <si>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</si>
  <si>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</si>
  <si>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</si>
  <si>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</si>
  <si>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</si>
  <si>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</si>
  <si>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</si>
  <si>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</si>
  <si>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</si>
  <si>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</si>
  <si>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</si>
  <si>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</si>
  <si>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</si>
  <si>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</si>
  <si>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</si>
  <si>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</si>
  <si>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</si>
  <si>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</si>
  <si>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</si>
  <si>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</si>
  <si>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</si>
  <si>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</si>
  <si>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</si>
  <si>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</si>
  <si>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</si>
  <si>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</si>
  <si>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</si>
  <si>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</si>
  <si>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</si>
  <si>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</si>
  <si>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</si>
  <si>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</si>
  <si>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</si>
  <si>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</si>
  <si>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</si>
  <si>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</si>
  <si>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</si>
  <si>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</si>
  <si>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</si>
  <si>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</si>
  <si>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</si>
  <si>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</si>
  <si>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</si>
  <si>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</si>
  <si>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</si>
  <si>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</si>
  <si>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</si>
  <si>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</si>
  <si>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</si>
  <si>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</si>
  <si>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</si>
  <si>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</si>
  <si>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</si>
  <si>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</si>
  <si>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</si>
  <si>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</si>
  <si>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</si>
  <si>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</si>
  <si>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</si>
  <si>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</si>
  <si>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</si>
  <si>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</si>
  <si>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</si>
  <si>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</si>
  <si>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</si>
  <si>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</si>
  <si>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</si>
  <si>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</si>
  <si>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</si>
  <si>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</si>
  <si>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</si>
  <si>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</si>
  <si>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</si>
  <si>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</si>
  <si>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</si>
  <si>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</si>
  <si>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</si>
  <si>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</si>
  <si>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</si>
  <si>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</si>
  <si>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</si>
  <si>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</si>
  <si>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</si>
  <si>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</si>
  <si>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</si>
  <si>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</si>
  <si>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</si>
  <si>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</si>
  <si>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</si>
  <si>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</si>
  <si>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</si>
  <si>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</si>
  <si>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</si>
  <si>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</si>
  <si>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</si>
  <si>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</si>
  <si>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</si>
  <si>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</si>
  <si>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</si>
  <si>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</si>
  <si>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</si>
  <si>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</si>
  <si>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</si>
  <si>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</si>
  <si>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</si>
  <si>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</si>
  <si>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</si>
  <si>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</si>
  <si>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</si>
  <si>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</si>
  <si>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</si>
  <si>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</si>
  <si>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</si>
  <si>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</si>
  <si>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</si>
  <si>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</si>
  <si>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</si>
  <si>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</si>
  <si>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</si>
  <si>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</si>
  <si>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</si>
  <si>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</si>
  <si>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</si>
  <si>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</si>
  <si>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</si>
  <si>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</si>
  <si>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</si>
  <si>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</si>
  <si>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</si>
  <si>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</si>
  <si>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</si>
  <si>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</si>
  <si>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</si>
  <si>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</si>
  <si>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</si>
  <si>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</si>
  <si>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</si>
  <si>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</si>
  <si>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</si>
  <si>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</si>
  <si>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</si>
  <si>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</si>
  <si>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</si>
  <si>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</si>
  <si>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</si>
  <si>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</si>
  <si>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</si>
  <si>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</si>
  <si>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</si>
  <si>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</si>
  <si>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</si>
  <si>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</si>
  <si>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</si>
  <si>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</si>
  <si>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</si>
  <si>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</si>
  <si>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</si>
  <si>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</si>
  <si>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</si>
  <si>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</si>
  <si>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</si>
  <si>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</si>
  <si>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</si>
  <si>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</si>
  <si>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</si>
  <si>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</si>
  <si>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</si>
  <si>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</si>
  <si>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</si>
  <si>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</si>
  <si>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</si>
  <si>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</si>
  <si>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</si>
  <si>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</si>
  <si>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</si>
  <si>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</si>
  <si>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</si>
  <si>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</si>
  <si>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</si>
  <si>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</si>
  <si>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</si>
  <si>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</si>
  <si>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</si>
  <si>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</si>
  <si>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</si>
  <si>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</si>
  <si>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</si>
  <si>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</si>
  <si>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</si>
  <si>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</si>
  <si>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</si>
  <si>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</si>
  <si>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</si>
  <si>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</si>
  <si>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</si>
  <si>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</si>
  <si>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</si>
  <si>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</si>
  <si>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</si>
  <si>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</si>
  <si>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</si>
  <si>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</si>
  <si>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</si>
  <si>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</si>
  <si>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</si>
  <si>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</si>
  <si>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</si>
  <si>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</si>
  <si>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</si>
  <si>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</si>
  <si>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</si>
  <si>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</si>
  <si>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</si>
  <si>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</si>
  <si>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</si>
  <si>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</si>
  <si>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</si>
  <si>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</si>
  <si>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</si>
  <si>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</si>
  <si>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</si>
  <si>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</si>
  <si>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</si>
  <si>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</si>
  <si>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</si>
  <si>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</si>
  <si>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</si>
  <si>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</si>
  <si>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</si>
  <si>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</si>
  <si>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</si>
  <si>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</si>
  <si>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</si>
  <si>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</si>
  <si>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</si>
  <si>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</si>
  <si>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</si>
  <si>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</si>
  <si>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</si>
  <si>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</si>
  <si>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</si>
  <si>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</si>
  <si>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</si>
  <si>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</si>
  <si>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</si>
  <si>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</si>
  <si>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</si>
  <si>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</si>
  <si>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</si>
  <si>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</si>
  <si>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</si>
  <si>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</si>
  <si>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</si>
  <si>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</si>
  <si>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</si>
  <si>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</si>
  <si>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</si>
  <si>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</si>
  <si>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</si>
  <si>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</si>
  <si>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</si>
  <si>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</si>
  <si>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</si>
  <si>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</si>
  <si>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</si>
  <si>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</si>
  <si>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</si>
  <si>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</si>
  <si>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</si>
  <si>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</si>
  <si>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</si>
  <si>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</si>
  <si>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</si>
  <si>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</si>
  <si>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</si>
  <si>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</si>
  <si>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</si>
  <si>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</si>
  <si>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</si>
  <si>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</si>
  <si>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</si>
  <si>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</si>
  <si>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</si>
  <si>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</si>
  <si>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</si>
  <si>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</si>
  <si>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</si>
  <si>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</si>
  <si>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</si>
  <si>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</si>
  <si>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</si>
  <si>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</si>
  <si>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</si>
  <si>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</si>
  <si>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</si>
  <si>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</si>
  <si>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</si>
  <si>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</si>
  <si>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</si>
  <si>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</si>
  <si>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</si>
  <si>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</si>
  <si>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</si>
  <si>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</si>
  <si>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</si>
  <si>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</si>
  <si>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</si>
  <si>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</si>
  <si>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</si>
  <si>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</si>
  <si>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</si>
  <si>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</si>
  <si>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</si>
  <si>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</si>
  <si>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</si>
  <si>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</si>
  <si>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</si>
  <si>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</si>
  <si>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</si>
  <si>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</si>
  <si>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</si>
  <si>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</si>
  <si>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</si>
  <si>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</si>
  <si>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</si>
  <si>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</si>
  <si>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</si>
  <si>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</si>
  <si>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</si>
  <si>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</si>
  <si>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</si>
  <si>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</si>
  <si>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</si>
  <si>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</si>
  <si>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</si>
  <si>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</si>
  <si>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</si>
  <si>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</si>
  <si>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</si>
  <si>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</si>
  <si>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</si>
  <si>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</si>
  <si>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</si>
  <si>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</si>
  <si>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</si>
  <si>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</si>
  <si>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</si>
  <si>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</si>
  <si>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</si>
  <si>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</si>
  <si>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</si>
  <si>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</si>
  <si>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</si>
  <si>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</si>
  <si>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</si>
  <si>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</si>
  <si>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</si>
  <si>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</si>
  <si>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</si>
  <si>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</si>
  <si>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</si>
  <si>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</si>
  <si>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</si>
  <si>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</si>
  <si>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</si>
  <si>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</si>
  <si>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</si>
  <si>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</si>
  <si>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</si>
  <si>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</si>
  <si>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</si>
  <si>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</si>
  <si>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</si>
  <si>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</si>
  <si>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</si>
  <si>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</si>
  <si>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</si>
  <si>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</si>
  <si>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</si>
  <si>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</si>
  <si>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</si>
  <si>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</si>
  <si>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</si>
  <si>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</si>
  <si>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</si>
  <si>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</si>
  <si>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</si>
  <si>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</si>
  <si>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</si>
  <si>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</si>
  <si>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</si>
  <si>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</si>
  <si>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</si>
  <si>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</si>
  <si>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</si>
  <si>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</si>
  <si>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</si>
  <si>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</si>
  <si>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</si>
  <si>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</si>
  <si>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</si>
  <si>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</si>
  <si>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</si>
  <si>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</si>
  <si>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</si>
  <si>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</si>
  <si>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</si>
  <si>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</si>
  <si>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</si>
  <si>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</si>
  <si>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</si>
  <si>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</si>
  <si>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</si>
  <si>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</si>
  <si>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</si>
  <si>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</si>
  <si>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</si>
  <si>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</si>
  <si>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</si>
  <si>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</si>
  <si>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</si>
  <si>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</si>
  <si>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</si>
  <si>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</si>
  <si>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</si>
  <si>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</si>
  <si>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</si>
  <si>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</si>
  <si>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</si>
  <si>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</si>
  <si>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</si>
  <si>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</si>
  <si>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</si>
  <si>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</si>
  <si>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</si>
  <si>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</si>
  <si>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</si>
  <si>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</si>
  <si>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</si>
  <si>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</si>
  <si>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</si>
  <si>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</si>
  <si>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</si>
  <si>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</si>
  <si>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</si>
  <si>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</si>
  <si>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</si>
  <si>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</si>
  <si>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</si>
  <si>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</si>
  <si>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</si>
  <si>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</si>
  <si>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</si>
  <si>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</si>
  <si>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</si>
  <si>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</si>
  <si>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</si>
  <si>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</si>
  <si>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</si>
  <si>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</si>
  <si>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</si>
  <si>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</si>
  <si>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</si>
  <si>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</si>
  <si>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</si>
  <si>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</si>
  <si>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</si>
  <si>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</si>
  <si>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</si>
  <si>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</si>
  <si>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</si>
  <si>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</si>
  <si>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</si>
  <si>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</si>
  <si>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</si>
  <si>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</si>
  <si>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</si>
  <si>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</si>
  <si>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</si>
  <si>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</si>
  <si>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</si>
  <si>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</si>
  <si>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</si>
  <si>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</si>
  <si>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</si>
  <si>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</si>
  <si>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</si>
  <si>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</si>
  <si>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</si>
  <si>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</si>
  <si>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</si>
  <si>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</si>
  <si>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</si>
  <si>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</si>
  <si>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</si>
  <si>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</si>
  <si>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</si>
  <si>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</si>
  <si>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</si>
  <si>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</si>
  <si>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</si>
  <si>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</si>
  <si>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</si>
  <si>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</si>
  <si>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</si>
  <si>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</si>
  <si>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</si>
  <si>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</si>
  <si>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</si>
  <si>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</si>
  <si>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</si>
  <si>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</si>
  <si>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</si>
  <si>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</si>
  <si>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</si>
  <si>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</si>
  <si>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</si>
  <si>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</si>
  <si>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</si>
  <si>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</si>
  <si>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</si>
  <si>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</si>
  <si>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</si>
  <si>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</si>
  <si>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</si>
  <si>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</si>
  <si>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</si>
  <si>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</si>
  <si>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</si>
  <si>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</si>
  <si>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</si>
  <si>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</si>
  <si>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</si>
  <si>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</si>
  <si>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</si>
  <si>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</si>
  <si>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</si>
  <si>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</si>
  <si>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</si>
  <si>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</si>
  <si>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</si>
  <si>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</si>
  <si>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</si>
  <si>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</si>
  <si>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</si>
  <si>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</si>
  <si>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</si>
  <si>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</si>
  <si>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</si>
  <si>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</si>
  <si>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</si>
  <si>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</si>
  <si>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</si>
  <si>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</si>
  <si>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</si>
  <si>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</si>
  <si>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</si>
  <si>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</si>
  <si>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</si>
  <si>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</si>
  <si>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</si>
  <si>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</si>
  <si>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</si>
  <si>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</si>
  <si>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</si>
  <si>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</si>
  <si>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</si>
  <si>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</si>
  <si>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</si>
  <si>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</si>
  <si>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</si>
  <si>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</si>
  <si>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</si>
  <si>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</si>
  <si>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</si>
  <si>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</si>
  <si>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</si>
  <si>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</si>
  <si>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</si>
  <si>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</si>
  <si>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</si>
  <si>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</si>
  <si>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</si>
  <si>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</si>
  <si>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</si>
  <si>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</si>
  <si>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</si>
  <si>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</si>
  <si>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</si>
  <si>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</si>
  <si>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</si>
  <si>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</si>
  <si>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</si>
  <si>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</si>
  <si>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</si>
  <si>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</si>
  <si>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</si>
  <si>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</si>
  <si>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</si>
  <si>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</si>
  <si>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</si>
  <si>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</si>
  <si>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</si>
  <si>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</si>
  <si>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</si>
  <si>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</si>
  <si>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</si>
  <si>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</si>
  <si>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</si>
  <si>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</si>
  <si>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</si>
  <si>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</si>
  <si>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</si>
  <si>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</si>
  <si>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</si>
  <si>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</si>
  <si>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</si>
  <si>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</si>
  <si>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</si>
  <si>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</si>
  <si>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</si>
  <si>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</si>
  <si>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</si>
  <si>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</si>
  <si>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</si>
  <si>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</si>
  <si>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</si>
  <si>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</si>
  <si>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</si>
  <si>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</si>
  <si>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</si>
  <si>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</si>
  <si>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</si>
  <si>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</si>
  <si>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</si>
  <si>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</si>
  <si>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</si>
  <si>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</si>
  <si>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</si>
  <si>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</si>
  <si>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</si>
  <si>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</si>
  <si>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</si>
  <si>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</si>
  <si>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</si>
  <si>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</si>
  <si>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</si>
  <si>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</si>
  <si>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</si>
  <si>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</si>
  <si>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</si>
  <si>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</si>
  <si>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</si>
  <si>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</si>
  <si>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</si>
  <si>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</si>
  <si>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</si>
  <si>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</si>
  <si>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</si>
  <si>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</si>
  <si>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</si>
  <si>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</si>
  <si>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</si>
  <si>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</si>
  <si>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</si>
  <si>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</si>
  <si>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</si>
  <si>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</si>
  <si>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</si>
  <si>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</si>
  <si>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</si>
  <si>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</si>
  <si>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</si>
  <si>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</si>
  <si>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</si>
  <si>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</si>
  <si>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</si>
  <si>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</si>
  <si>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</si>
  <si>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</si>
  <si>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</si>
  <si>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</si>
  <si>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</si>
  <si>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</si>
  <si>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</si>
  <si>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</si>
  <si>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</si>
  <si>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</si>
  <si>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</si>
  <si>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</si>
  <si>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</si>
  <si>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</si>
  <si>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</si>
  <si>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</si>
  <si>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</si>
  <si>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</si>
  <si>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</si>
  <si>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</si>
  <si>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</si>
  <si>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</si>
  <si>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</si>
  <si>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</si>
  <si>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</si>
  <si>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</si>
  <si>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</si>
  <si>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</si>
  <si>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</si>
  <si>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</si>
  <si>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</si>
  <si>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</si>
  <si>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</si>
  <si>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</si>
  <si>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</si>
  <si>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</si>
  <si>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</si>
  <si>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</si>
  <si>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</si>
  <si>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</si>
  <si>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</si>
  <si>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</si>
  <si>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</si>
  <si>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</si>
  <si>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</si>
  <si>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</si>
  <si>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</si>
  <si>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</si>
  <si>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</si>
  <si>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</si>
  <si>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</si>
  <si>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</si>
  <si>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</si>
  <si>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</si>
  <si>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</si>
  <si>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</si>
  <si>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</si>
  <si>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</si>
  <si>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</si>
  <si>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</si>
  <si>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</si>
  <si>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</si>
  <si>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</si>
  <si>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</si>
  <si>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</si>
  <si>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</si>
  <si>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</si>
  <si>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</si>
  <si>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</si>
  <si>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</si>
  <si>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</si>
  <si>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</si>
  <si>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</si>
  <si>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</si>
  <si>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</si>
  <si>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</si>
  <si>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</si>
  <si>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</si>
  <si>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</si>
  <si>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</si>
  <si>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</si>
  <si>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</si>
  <si>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</si>
  <si>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</si>
  <si>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</si>
  <si>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</si>
  <si>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</si>
  <si>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</si>
  <si>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</si>
  <si>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</si>
  <si>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</si>
  <si>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</si>
  <si>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</si>
  <si>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</si>
  <si>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</si>
  <si>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</si>
  <si>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</si>
  <si>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</si>
  <si>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</si>
  <si>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</si>
  <si>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</si>
  <si>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</si>
  <si>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</si>
  <si>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</si>
  <si>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</si>
  <si>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</si>
  <si>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</si>
  <si>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</si>
  <si>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</si>
  <si>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</si>
  <si>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</si>
  <si>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</si>
  <si>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</si>
  <si>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</si>
  <si>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</si>
  <si>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</si>
  <si>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</si>
  <si>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</si>
  <si>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</si>
  <si>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</si>
  <si>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</si>
  <si>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</si>
  <si>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</si>
  <si>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</si>
  <si>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</si>
  <si>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</si>
  <si>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</si>
  <si>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</si>
  <si>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</si>
  <si>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</si>
  <si>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</si>
  <si>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</si>
  <si>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</si>
  <si>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</si>
  <si>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</si>
  <si>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</si>
  <si>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</si>
  <si>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</si>
  <si>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</si>
  <si>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</si>
  <si>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</si>
  <si>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</si>
  <si>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</si>
  <si>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</si>
  <si>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</si>
  <si>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</si>
  <si>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</si>
  <si>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</si>
  <si>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</si>
  <si>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</si>
  <si>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</si>
  <si>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</si>
  <si>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</si>
  <si>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</si>
  <si>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</si>
  <si>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</si>
  <si>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</si>
  <si>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</si>
  <si>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</si>
  <si>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</si>
  <si>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</si>
  <si>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</si>
  <si>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</si>
  <si>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</si>
  <si>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</si>
  <si>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</si>
  <si>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</si>
  <si>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</si>
  <si>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</si>
  <si>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</si>
  <si>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</si>
  <si>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</si>
  <si>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</si>
  <si>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</si>
  <si>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</si>
  <si>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</si>
  <si>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</si>
  <si>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</si>
  <si>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</si>
  <si>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</si>
  <si>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</si>
  <si>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</si>
  <si>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</si>
  <si>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</si>
  <si>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</si>
  <si>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</si>
  <si>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</si>
  <si>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</si>
  <si>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</si>
  <si>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</si>
  <si>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</si>
  <si>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</si>
  <si>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</si>
  <si>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</si>
  <si>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</si>
  <si>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</si>
  <si>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</si>
  <si>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</si>
  <si>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</si>
  <si>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</si>
  <si>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</si>
  <si>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</si>
  <si>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</si>
  <si>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</si>
  <si>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</si>
  <si>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</si>
  <si>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</si>
  <si>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</si>
  <si>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</si>
  <si>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</si>
  <si>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</si>
  <si>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</si>
  <si>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</si>
  <si>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</si>
  <si>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</si>
  <si>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</si>
  <si>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</si>
  <si>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</si>
  <si>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</si>
  <si>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</si>
  <si>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</si>
  <si>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</si>
  <si>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</si>
  <si>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</si>
  <si>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</si>
  <si>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</si>
  <si>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</si>
  <si>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</si>
  <si>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</si>
  <si>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</si>
  <si>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</si>
  <si>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</si>
  <si>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</si>
  <si>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</si>
  <si>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</si>
  <si>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</si>
  <si>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</si>
  <si>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</si>
  <si>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</si>
  <si>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</si>
  <si>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</si>
  <si>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</si>
  <si>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</si>
  <si>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</si>
  <si>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</si>
  <si>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</si>
  <si>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</si>
  <si>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</si>
  <si>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</si>
  <si>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</si>
  <si>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</si>
  <si>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</si>
  <si>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</si>
  <si>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</si>
  <si>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</si>
  <si>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</si>
  <si>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</si>
  <si>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</si>
  <si>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</si>
  <si>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</si>
  <si>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</si>
  <si>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</si>
  <si>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</si>
  <si>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</si>
  <si>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</si>
  <si>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</si>
  <si>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</si>
  <si>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</si>
  <si>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</si>
  <si>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</si>
  <si>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</si>
  <si>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</si>
  <si>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</si>
  <si>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</si>
  <si>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</si>
  <si>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</si>
  <si>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</si>
  <si>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</si>
  <si>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</si>
  <si>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</si>
  <si>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</si>
  <si>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</si>
  <si>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</si>
  <si>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</si>
  <si>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</si>
  <si>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</si>
  <si>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</si>
  <si>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</si>
  <si>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</si>
  <si>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</si>
  <si>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</si>
  <si>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</si>
  <si>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</si>
  <si>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</si>
  <si>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</si>
  <si>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</si>
  <si>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</si>
  <si>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</si>
  <si>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</si>
  <si>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</si>
  <si>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</si>
  <si>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</si>
  <si>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</si>
  <si>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</si>
  <si>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</si>
  <si>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</si>
  <si>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</si>
  <si>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</si>
  <si>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</si>
  <si>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</si>
  <si>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</si>
  <si>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</si>
  <si>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</si>
  <si>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</si>
  <si>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</si>
  <si>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</si>
  <si>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</si>
  <si>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</si>
  <si>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</si>
  <si>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</si>
  <si>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</si>
  <si>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</si>
  <si>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</si>
  <si>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</si>
  <si>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</si>
  <si>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</si>
  <si>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</si>
  <si>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</si>
  <si>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</si>
  <si>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</si>
  <si>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</si>
  <si>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</si>
  <si>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</si>
  <si>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</si>
  <si>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</si>
  <si>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</si>
  <si>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</si>
  <si>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</si>
  <si>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</si>
  <si>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</si>
  <si>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</si>
  <si>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</si>
  <si>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</si>
  <si>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</si>
  <si>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</si>
  <si>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</si>
  <si>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</si>
  <si>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</si>
  <si>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</si>
  <si>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</si>
  <si>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</si>
  <si>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</si>
  <si>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</si>
  <si>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</si>
  <si>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</si>
  <si>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</si>
  <si>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</si>
  <si>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</si>
  <si>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</si>
  <si>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</si>
  <si>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</si>
  <si>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</si>
  <si>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</si>
  <si>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</si>
  <si>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</si>
  <si>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</si>
  <si>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</si>
  <si>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</si>
  <si>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</si>
  <si>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</si>
  <si>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</si>
  <si>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</si>
  <si>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</si>
  <si>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</si>
  <si>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</si>
  <si>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</si>
  <si>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</si>
  <si>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</si>
  <si>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</si>
  <si>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</si>
  <si>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</si>
  <si>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</si>
  <si>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</si>
  <si>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</si>
  <si>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</si>
  <si>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</si>
  <si>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</si>
  <si>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</si>
  <si>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</si>
  <si>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</si>
  <si>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</si>
  <si>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</si>
  <si>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</si>
  <si>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</si>
  <si>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</si>
  <si>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</si>
  <si>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</si>
  <si>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</si>
  <si>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</si>
  <si>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</si>
  <si>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</si>
  <si>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</si>
  <si>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</si>
  <si>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</si>
  <si>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</si>
  <si>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</si>
  <si>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</si>
  <si>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</si>
  <si>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</si>
  <si>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</si>
  <si>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</si>
  <si>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</si>
  <si>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</si>
  <si>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</si>
  <si>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</si>
  <si>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</si>
  <si>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</si>
  <si>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</si>
  <si>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</si>
  <si>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</si>
  <si>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</si>
  <si>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</si>
  <si>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</si>
  <si>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</si>
  <si>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</si>
  <si>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</si>
  <si>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</si>
  <si>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</si>
  <si>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</si>
  <si>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</si>
  <si>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</si>
  <si>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</si>
  <si>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</si>
  <si>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</si>
  <si>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</si>
  <si>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</si>
  <si>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</si>
  <si>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</si>
  <si>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</si>
  <si>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</si>
  <si>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</si>
  <si>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</si>
  <si>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</si>
  <si>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</si>
  <si>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</si>
  <si>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</si>
  <si>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</si>
  <si>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</si>
  <si>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</si>
  <si>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</si>
  <si>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</si>
  <si>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</si>
  <si>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</si>
  <si>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</si>
  <si>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</si>
  <si>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</si>
  <si>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</si>
  <si>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</si>
  <si>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</si>
  <si>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</si>
  <si>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</si>
  <si>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</si>
  <si>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</si>
  <si>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</si>
  <si>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</si>
  <si>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</si>
  <si>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</si>
  <si>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</si>
  <si>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</si>
  <si>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</si>
  <si>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</si>
  <si>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</si>
  <si>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</si>
  <si>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</si>
  <si>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</si>
  <si>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</si>
  <si>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</si>
  <si>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</si>
  <si>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</si>
  <si>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</si>
  <si>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</si>
  <si>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</si>
  <si>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</si>
  <si>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</si>
  <si>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</si>
  <si>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</si>
  <si>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</si>
  <si>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</si>
  <si>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</si>
  <si>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</si>
  <si>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</si>
  <si>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</si>
  <si>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</si>
  <si>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</si>
  <si>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</si>
  <si>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</si>
  <si>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</si>
  <si>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</si>
  <si>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</si>
  <si>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</si>
  <si>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</si>
  <si>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</si>
  <si>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</si>
  <si>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</si>
  <si>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</si>
  <si>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</si>
  <si>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</si>
  <si>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</si>
  <si>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</si>
  <si>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</si>
  <si>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</si>
  <si>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</si>
  <si>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</si>
  <si>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</si>
  <si>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</si>
  <si>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</si>
  <si>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</si>
  <si>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</si>
  <si>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</si>
  <si>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</si>
  <si>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</si>
  <si>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</si>
  <si>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</si>
  <si>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</si>
  <si>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</si>
  <si>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</si>
  <si>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</si>
  <si>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</si>
  <si>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</si>
  <si>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</si>
  <si>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</si>
  <si>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</si>
  <si>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</si>
  <si>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</si>
  <si>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</si>
  <si>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</si>
  <si>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</si>
  <si>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</si>
  <si>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</si>
  <si>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</si>
  <si>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</si>
  <si>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</si>
  <si>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</si>
  <si>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</si>
  <si>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</si>
  <si>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</si>
  <si>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</si>
  <si>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</si>
  <si>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</si>
  <si>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</si>
  <si>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</si>
  <si>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</si>
  <si>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</si>
  <si>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</si>
  <si>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</si>
  <si>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</si>
  <si>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</si>
  <si>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</si>
  <si>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</si>
  <si>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</si>
  <si>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</si>
  <si>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</si>
  <si>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</si>
  <si>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</si>
  <si>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</si>
  <si>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</si>
  <si>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</si>
  <si>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</si>
  <si>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</si>
  <si>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</si>
  <si>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</si>
  <si>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</si>
  <si>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</si>
  <si>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</si>
  <si>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</si>
  <si>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</si>
  <si>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</si>
  <si>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</si>
  <si>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</si>
  <si>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</si>
  <si>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</si>
  <si>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</si>
  <si>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</si>
  <si>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</si>
  <si>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</si>
  <si>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</si>
  <si>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</si>
  <si>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</si>
  <si>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</si>
  <si>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</si>
  <si>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</si>
  <si>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</si>
  <si>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</si>
  <si>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</si>
  <si>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</si>
  <si>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</si>
  <si>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</si>
  <si>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</si>
  <si>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</si>
  <si>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</si>
  <si>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</si>
  <si>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</si>
  <si>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</si>
  <si>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</si>
  <si>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</si>
  <si>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</si>
  <si>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</si>
  <si>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</si>
  <si>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</si>
  <si>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</si>
  <si>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</si>
  <si>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</si>
  <si>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</si>
  <si>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</si>
  <si>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</si>
  <si>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</si>
  <si>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</si>
  <si>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</si>
  <si>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</si>
  <si>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</si>
  <si>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</si>
  <si>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</si>
  <si>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</si>
  <si>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</si>
  <si>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</si>
  <si>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</si>
  <si>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</si>
  <si>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</si>
  <si>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</si>
  <si>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</si>
  <si>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</si>
  <si>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</si>
  <si>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</si>
  <si>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</si>
  <si>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</si>
  <si>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</si>
  <si>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</si>
  <si>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</si>
  <si>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</si>
  <si>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</si>
  <si>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</si>
  <si>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</si>
  <si>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</si>
  <si>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</si>
  <si>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</si>
  <si>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</si>
  <si>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</si>
  <si>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</si>
  <si>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</si>
  <si>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</si>
  <si>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</si>
  <si>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</si>
  <si>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</si>
  <si>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</si>
  <si>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</si>
  <si>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</si>
  <si>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</si>
  <si>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</si>
  <si>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</si>
  <si>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</si>
  <si>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</si>
  <si>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</si>
  <si>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</si>
  <si>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</si>
  <si>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</si>
  <si>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</si>
  <si>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</si>
  <si>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</si>
  <si>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</si>
  <si>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</si>
  <si>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</si>
  <si>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</si>
  <si>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</si>
  <si>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</si>
  <si>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</si>
  <si>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</si>
  <si>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</si>
  <si>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</si>
  <si>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</si>
  <si>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</si>
  <si>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</si>
  <si>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</si>
  <si>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</si>
  <si>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</si>
  <si>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</si>
  <si>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</si>
  <si>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</si>
  <si>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</si>
  <si>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</si>
  <si>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</si>
  <si>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</si>
  <si>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</si>
  <si>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</si>
  <si>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</si>
  <si>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</si>
  <si>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</si>
  <si>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</si>
  <si>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</si>
  <si>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</si>
  <si>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</si>
  <si>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</si>
  <si>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</si>
  <si>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</si>
  <si>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</si>
  <si>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</si>
  <si>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</si>
  <si>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</si>
  <si>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</si>
  <si>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</si>
  <si>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</si>
  <si>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</si>
  <si>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</si>
  <si>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</si>
  <si>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</si>
  <si>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</si>
  <si>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</si>
  <si>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</si>
  <si>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</si>
  <si>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</si>
  <si>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</si>
  <si>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</si>
  <si>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</si>
  <si>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</si>
  <si>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</si>
  <si>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</si>
  <si>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</si>
  <si>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</si>
  <si>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</si>
  <si>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</si>
  <si>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</si>
  <si>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</si>
  <si>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</si>
  <si>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</si>
  <si>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</si>
  <si>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</si>
  <si>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</si>
  <si>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</si>
  <si>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</si>
  <si>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</si>
  <si>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</si>
  <si>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</si>
  <si>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</si>
  <si>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</si>
  <si>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</si>
  <si>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</si>
  <si>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</si>
  <si>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</si>
  <si>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</si>
  <si>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</si>
  <si>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</si>
  <si>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</si>
  <si>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</si>
  <si>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</si>
  <si>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</si>
  <si>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</si>
  <si>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</si>
  <si>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</si>
  <si>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</si>
  <si>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</si>
  <si>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</si>
  <si>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</si>
  <si>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</si>
  <si>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</si>
  <si>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</si>
  <si>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</si>
  <si>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</si>
  <si>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</si>
  <si>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</si>
  <si>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</si>
  <si>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</si>
  <si>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</si>
  <si>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</si>
  <si>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</si>
  <si>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</si>
  <si>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</si>
  <si>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</si>
  <si>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</si>
  <si>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</si>
  <si>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</si>
  <si>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</si>
  <si>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</si>
  <si>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</si>
  <si>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</si>
  <si>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</si>
  <si>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</si>
  <si>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</si>
  <si>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</si>
  <si>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</si>
  <si>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</si>
  <si>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</si>
  <si>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</si>
  <si>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</si>
  <si>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</si>
  <si>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</si>
  <si>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</si>
  <si>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</si>
  <si>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</si>
  <si>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</si>
  <si>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</si>
  <si>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</si>
  <si>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</si>
  <si>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</si>
  <si>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</si>
  <si>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</si>
  <si>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</si>
  <si>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</si>
  <si>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</si>
  <si>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</si>
  <si>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</si>
  <si>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</si>
  <si>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</si>
  <si>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</si>
  <si>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</si>
  <si>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</si>
  <si>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</si>
  <si>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</si>
  <si>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</si>
  <si>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</si>
  <si>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</si>
  <si>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</si>
  <si>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</si>
  <si>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</si>
  <si>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</si>
  <si>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</si>
  <si>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</si>
  <si>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</si>
  <si>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</si>
  <si>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</si>
  <si>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</si>
  <si>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</si>
  <si>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</si>
  <si>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</si>
  <si>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</si>
  <si>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</si>
  <si>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</si>
  <si>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</si>
  <si>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</si>
  <si>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</si>
  <si>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</si>
  <si>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</si>
  <si>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</si>
  <si>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</si>
  <si>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</si>
  <si>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</si>
  <si>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</si>
  <si>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</si>
  <si>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</si>
  <si>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</si>
  <si>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</si>
  <si>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</si>
  <si>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</si>
  <si>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</si>
  <si>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</si>
  <si>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</si>
  <si>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</si>
  <si>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</si>
  <si>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</si>
  <si>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</si>
  <si>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</si>
  <si>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</si>
  <si>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</si>
  <si>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</si>
  <si>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</si>
  <si>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</si>
  <si>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</si>
  <si>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</si>
  <si>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</si>
  <si>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</si>
  <si>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</si>
  <si>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</si>
  <si>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</si>
  <si>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</si>
  <si>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</si>
  <si>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</si>
  <si>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</si>
  <si>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</si>
  <si>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</si>
  <si>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</si>
  <si>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</si>
  <si>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</si>
  <si>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</si>
  <si>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</si>
  <si>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</si>
  <si>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</si>
  <si>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</si>
  <si>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</si>
  <si>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</si>
  <si>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</si>
  <si>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</si>
  <si>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</si>
  <si>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</si>
  <si>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</si>
  <si>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</si>
  <si>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</si>
  <si>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</si>
  <si>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</si>
  <si>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</si>
  <si>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</si>
  <si>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</si>
  <si>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</si>
  <si>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</si>
  <si>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</si>
  <si>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</si>
  <si>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</si>
  <si>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</si>
  <si>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</si>
  <si>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</si>
  <si>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</si>
  <si>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</si>
  <si>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</si>
  <si>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</si>
  <si>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</si>
  <si>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</si>
  <si>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</si>
  <si>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</si>
  <si>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</si>
  <si>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</si>
  <si>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</si>
  <si>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</si>
  <si>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</si>
  <si>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</si>
  <si>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</si>
  <si>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</si>
  <si>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</si>
  <si>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</si>
  <si>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</si>
  <si>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</si>
  <si>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</si>
  <si>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</si>
  <si>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</si>
  <si>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</si>
  <si>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</si>
  <si>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</si>
  <si>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</si>
  <si>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</si>
  <si>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</si>
  <si>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</si>
  <si>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</si>
  <si>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</si>
  <si>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</si>
  <si>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</si>
  <si>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</si>
  <si>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</si>
  <si>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</si>
  <si>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</si>
  <si>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</si>
  <si>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</si>
  <si>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</si>
  <si>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</si>
  <si>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</si>
  <si>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</si>
  <si>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</si>
  <si>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</si>
  <si>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</si>
  <si>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</si>
  <si>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</si>
  <si>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</si>
  <si>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</si>
  <si>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</si>
  <si>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</si>
  <si>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</si>
  <si>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</si>
  <si>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</si>
  <si>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</si>
  <si>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</si>
  <si>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</si>
  <si>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</si>
  <si>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</si>
  <si>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</si>
  <si>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</si>
  <si>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</si>
  <si>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</si>
  <si>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</si>
  <si>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</si>
  <si>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</si>
  <si>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</si>
  <si>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</si>
  <si>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</si>
  <si>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</si>
  <si>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</si>
  <si>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</si>
  <si>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</si>
  <si>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</si>
  <si>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</si>
  <si>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</si>
  <si>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</si>
  <si>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</si>
  <si>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</si>
  <si>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</si>
  <si>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</si>
  <si>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</si>
  <si>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</si>
  <si>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</si>
  <si>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</si>
  <si>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</si>
  <si>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</si>
  <si>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</si>
  <si>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</si>
  <si>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</si>
  <si>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</si>
  <si>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</si>
  <si>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</si>
  <si>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</si>
  <si>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</si>
  <si>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</si>
  <si>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</si>
  <si>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</si>
  <si>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</si>
  <si>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</si>
  <si>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</si>
  <si>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</si>
  <si>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</si>
  <si>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</si>
  <si>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</si>
  <si>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</si>
  <si>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</si>
  <si>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</si>
  <si>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</si>
  <si>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</si>
  <si>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</si>
  <si>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</si>
  <si>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</si>
  <si>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</si>
  <si>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</si>
  <si>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</si>
  <si>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</si>
  <si>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</si>
  <si>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</si>
  <si>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</si>
  <si>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</si>
  <si>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</si>
  <si>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</si>
  <si>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</si>
  <si>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</si>
  <si>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</si>
  <si>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</si>
  <si>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</si>
  <si>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</si>
  <si>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</si>
  <si>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</si>
  <si>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</si>
  <si>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</si>
  <si>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</si>
  <si>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</si>
  <si>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</si>
  <si>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</si>
  <si>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</si>
  <si>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</si>
  <si>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</si>
  <si>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</si>
  <si>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</si>
  <si>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</si>
  <si>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</si>
  <si>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</si>
  <si>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</si>
  <si>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</si>
  <si>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</si>
  <si>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</si>
  <si>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</si>
  <si>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</si>
  <si>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</si>
  <si>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</si>
  <si>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</si>
  <si>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</si>
  <si>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</si>
  <si>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</si>
  <si>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</si>
  <si>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</si>
  <si>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</si>
  <si>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</si>
  <si>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</si>
  <si>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</si>
  <si>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</si>
  <si>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</si>
  <si>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</si>
  <si>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</si>
  <si>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</si>
  <si>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</si>
  <si>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</si>
  <si>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</si>
  <si>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</si>
  <si>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</si>
  <si>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</si>
  <si>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</si>
  <si>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</si>
  <si>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</si>
  <si>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</si>
  <si>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</si>
  <si>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</si>
  <si>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</si>
  <si>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</si>
  <si>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</si>
  <si>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</si>
  <si>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</si>
  <si>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</si>
  <si>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</si>
  <si>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</si>
  <si>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</si>
  <si>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</si>
  <si>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</si>
  <si>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</si>
  <si>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</si>
  <si>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</si>
  <si>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</si>
  <si>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</si>
  <si>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</si>
  <si>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</si>
  <si>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</si>
  <si>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</si>
  <si>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</si>
  <si>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</si>
  <si>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</si>
  <si>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</si>
  <si>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</si>
  <si>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</si>
  <si>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</si>
  <si>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</si>
  <si>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</si>
  <si>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</si>
  <si>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</si>
  <si>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</si>
  <si>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</si>
  <si>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</si>
  <si>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</si>
  <si>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</si>
  <si>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</si>
  <si>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</si>
  <si>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</si>
  <si>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</si>
  <si>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</si>
  <si>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</si>
  <si>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</si>
  <si>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</si>
  <si>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</si>
  <si>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</si>
  <si>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</si>
  <si>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</si>
  <si>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</si>
  <si>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</si>
  <si>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</si>
  <si>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</si>
  <si>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</si>
  <si>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</si>
  <si>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</si>
  <si>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</si>
  <si>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</si>
  <si>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</si>
  <si>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</si>
  <si>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</si>
  <si>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</si>
  <si>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</si>
  <si>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</si>
  <si>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</si>
  <si>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</si>
  <si>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</si>
  <si>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</si>
  <si>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</si>
  <si>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</si>
  <si>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</si>
  <si>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</si>
  <si>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</si>
  <si>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</si>
  <si>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</si>
  <si>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</si>
  <si>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</si>
  <si>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</si>
  <si>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</si>
  <si>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</si>
  <si>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</si>
  <si>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</si>
  <si>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</si>
  <si>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</si>
  <si>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</si>
  <si>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</si>
  <si>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</si>
  <si>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</si>
  <si>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</si>
  <si>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</si>
  <si>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</si>
  <si>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</si>
  <si>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</si>
  <si>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</si>
  <si>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</si>
  <si>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</si>
  <si>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</si>
  <si>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</si>
  <si>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</si>
  <si>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</si>
  <si>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</si>
  <si>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</si>
  <si>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</si>
  <si>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</si>
  <si>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</si>
  <si>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</si>
  <si>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</si>
  <si>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</si>
  <si>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</si>
  <si>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</si>
  <si>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</si>
  <si>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</si>
  <si>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</si>
  <si>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</si>
  <si>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</si>
  <si>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</si>
  <si>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</si>
  <si>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</si>
  <si>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</si>
  <si>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</si>
  <si>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</si>
  <si>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</si>
  <si>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</si>
  <si>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</si>
  <si>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</si>
  <si>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</si>
  <si>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</si>
  <si>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</si>
  <si>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</si>
  <si>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</si>
  <si>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</si>
  <si>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</si>
  <si>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</si>
  <si>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</si>
  <si>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</si>
  <si>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</si>
  <si>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</si>
  <si>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</si>
  <si>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</si>
  <si>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</si>
  <si>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</si>
  <si>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</si>
  <si>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</si>
  <si>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</si>
  <si>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</si>
  <si>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</si>
  <si>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</si>
  <si>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</si>
  <si>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</si>
  <si>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</si>
  <si>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</si>
  <si>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</si>
  <si>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</si>
  <si>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</si>
  <si>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</si>
  <si>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</si>
  <si>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</si>
  <si>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</si>
  <si>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</si>
  <si>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</si>
  <si>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</si>
  <si>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</si>
  <si>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</si>
  <si>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</si>
  <si>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</si>
  <si>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</si>
  <si>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</si>
  <si>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</si>
  <si>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</si>
  <si>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</si>
  <si>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</si>
  <si>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</si>
  <si>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</si>
  <si>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</si>
  <si>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</si>
  <si>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</si>
  <si>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</si>
  <si>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</si>
  <si>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</si>
  <si>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</si>
  <si>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</si>
  <si>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</si>
  <si>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</si>
  <si>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</si>
  <si>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</si>
  <si>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</si>
  <si>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</si>
  <si>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</si>
  <si>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</si>
  <si>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</si>
  <si>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</si>
  <si>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</si>
  <si>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</si>
  <si>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</si>
  <si>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</si>
  <si>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</si>
  <si>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</si>
  <si>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</si>
  <si>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</si>
  <si>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</si>
  <si>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</si>
  <si>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</si>
  <si>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</si>
  <si>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</si>
  <si>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</si>
  <si>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</si>
  <si>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</si>
  <si>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</si>
  <si>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</si>
  <si>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</si>
  <si>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</si>
  <si>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</si>
  <si>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</si>
  <si>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</si>
  <si>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</si>
  <si>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</si>
  <si>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</si>
  <si>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</si>
  <si>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</si>
  <si>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</si>
  <si>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</si>
  <si>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</si>
  <si>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</si>
  <si>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</si>
  <si>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</si>
  <si>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</si>
  <si>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</si>
  <si>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</si>
  <si>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</si>
  <si>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</si>
  <si>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</si>
  <si>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</si>
  <si>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</si>
  <si>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</si>
  <si>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</si>
  <si>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</si>
  <si>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</si>
  <si>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</si>
  <si>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</si>
  <si>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</si>
  <si>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</si>
  <si>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</si>
  <si>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</si>
  <si>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</si>
  <si>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</si>
  <si>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</si>
  <si>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</si>
  <si>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</si>
  <si>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</si>
  <si>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</si>
  <si>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</si>
  <si>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</si>
  <si>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</si>
  <si>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</si>
  <si>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</si>
  <si>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</si>
  <si>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</si>
  <si>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</si>
  <si>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</si>
  <si>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</si>
  <si>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</si>
  <si>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</si>
  <si>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</si>
  <si>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</si>
  <si>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</si>
  <si>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</si>
  <si>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</si>
  <si>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</si>
  <si>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</si>
  <si>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</si>
  <si>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</si>
  <si>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</si>
  <si>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</si>
  <si>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</si>
  <si>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</si>
  <si>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</si>
  <si>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</si>
  <si>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</si>
  <si>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</si>
  <si>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</si>
  <si>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</si>
  <si>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</si>
  <si>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</si>
  <si>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</si>
  <si>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</si>
  <si>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</si>
  <si>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</si>
  <si>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</si>
  <si>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</si>
  <si>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</si>
  <si>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</si>
  <si>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</si>
  <si>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</si>
  <si>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</si>
  <si>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</si>
  <si>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</si>
  <si>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</si>
  <si>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</si>
  <si>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</si>
  <si>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</si>
  <si>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</si>
  <si>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</si>
  <si>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</si>
  <si>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</si>
  <si>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</si>
  <si>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</si>
  <si>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</si>
  <si>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</si>
  <si>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</si>
  <si>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</si>
  <si>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</si>
  <si>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</si>
  <si>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</si>
  <si>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</si>
  <si>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</si>
  <si>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</si>
  <si>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</si>
  <si>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</si>
  <si>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</si>
  <si>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</si>
  <si>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</si>
  <si>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</si>
  <si>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</si>
  <si>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</si>
  <si>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</si>
  <si>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</si>
  <si>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</si>
  <si>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</si>
  <si>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</si>
  <si>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</si>
  <si>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</si>
  <si>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</si>
  <si>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</si>
  <si>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</si>
  <si>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</si>
  <si>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</si>
  <si>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</si>
  <si>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</si>
  <si>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</si>
  <si>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</si>
  <si>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</si>
  <si>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</si>
  <si>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</si>
  <si>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</si>
  <si>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</si>
  <si>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</si>
  <si>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</si>
  <si>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</si>
  <si>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</si>
  <si>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</si>
  <si>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</si>
  <si>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</si>
  <si>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</si>
  <si>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</si>
  <si>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</si>
  <si>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</si>
  <si>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</si>
  <si>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</si>
  <si>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</si>
  <si>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</si>
  <si>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</si>
  <si>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</si>
  <si>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</si>
  <si>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</si>
  <si>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</si>
  <si>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</si>
  <si>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</si>
  <si>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</si>
  <si>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</si>
  <si>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</si>
  <si>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</si>
  <si>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</si>
  <si>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</si>
  <si>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</si>
  <si>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</si>
  <si>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</si>
  <si>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</si>
  <si>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</si>
  <si>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</si>
  <si>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</si>
  <si>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</si>
  <si>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</si>
  <si>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</si>
  <si>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</si>
  <si>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</si>
  <si>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</si>
  <si>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</si>
  <si>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</si>
  <si>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</si>
  <si>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</si>
  <si>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</si>
  <si>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</si>
  <si>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</si>
  <si>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</si>
  <si>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</si>
  <si>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</si>
  <si>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</si>
  <si>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</si>
  <si>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</si>
  <si>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</si>
  <si>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</si>
  <si>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</si>
  <si>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</si>
  <si>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</si>
  <si>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</si>
  <si>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</si>
  <si>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</si>
  <si>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</si>
  <si>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</si>
  <si>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</si>
  <si>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</si>
  <si>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</si>
  <si>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</si>
  <si>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</si>
  <si>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</si>
  <si>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</si>
  <si>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</si>
  <si>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</si>
  <si>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</si>
  <si>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</si>
  <si>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</si>
  <si>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</si>
  <si>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</si>
  <si>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</si>
  <si>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</si>
  <si>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</si>
  <si>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</si>
  <si>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</si>
  <si>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</si>
  <si>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</si>
  <si>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</si>
  <si>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</si>
  <si>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</si>
  <si>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</si>
  <si>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</si>
  <si>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</si>
  <si>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</si>
  <si>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</si>
  <si>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</si>
  <si>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</si>
  <si>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</si>
  <si>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</si>
  <si>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</si>
  <si>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</si>
  <si>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</si>
  <si>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</si>
  <si>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</si>
  <si>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</si>
  <si>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</si>
  <si>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</si>
  <si>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</si>
  <si>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</si>
  <si>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</si>
  <si>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</si>
  <si>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</si>
  <si>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</si>
  <si>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</si>
  <si>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</si>
  <si>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</si>
  <si>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</si>
  <si>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</si>
  <si>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</si>
  <si>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</si>
  <si>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</si>
  <si>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</si>
  <si>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</si>
  <si>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</si>
  <si>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</si>
  <si>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</si>
  <si>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</si>
  <si>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</si>
  <si>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</si>
  <si>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</si>
  <si>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</si>
  <si>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</si>
  <si>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</si>
  <si>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</si>
  <si>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</si>
  <si>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</si>
  <si>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</si>
  <si>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</si>
  <si>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</si>
  <si>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</si>
  <si>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</si>
  <si>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</si>
  <si>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</si>
  <si>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</si>
  <si>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</si>
  <si>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</si>
  <si>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</si>
  <si>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</si>
  <si>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</si>
  <si>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</si>
  <si>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</si>
  <si>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</si>
  <si>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</si>
  <si>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</si>
  <si>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</si>
  <si>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</si>
  <si>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</si>
  <si>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</si>
  <si>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</si>
  <si>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</si>
  <si>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</si>
  <si>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</si>
  <si>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</si>
  <si>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</si>
  <si>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</si>
  <si>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</si>
  <si>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</si>
  <si>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</si>
  <si>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</si>
  <si>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</si>
  <si>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</si>
  <si>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</si>
  <si>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</si>
  <si>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</si>
  <si>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</si>
  <si>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</si>
  <si>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</si>
  <si>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</si>
  <si>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</si>
  <si>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</si>
  <si>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</si>
  <si>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</si>
  <si>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</si>
  <si>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</si>
  <si>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</si>
  <si>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</si>
  <si>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</si>
  <si>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</si>
  <si>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</si>
  <si>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</si>
  <si>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</si>
  <si>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</si>
  <si>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</si>
  <si>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</si>
  <si>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</si>
  <si>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</si>
  <si>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</si>
  <si>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</si>
  <si>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</si>
  <si>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</si>
  <si>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</si>
  <si>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</si>
  <si>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</si>
  <si>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</si>
  <si>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</si>
  <si>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</si>
  <si>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</si>
  <si>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</si>
  <si>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</si>
  <si>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</si>
  <si>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</si>
  <si>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</si>
  <si>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</si>
  <si>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</si>
  <si>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</si>
  <si>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</si>
  <si>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</si>
  <si>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</si>
  <si>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</si>
  <si>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</si>
  <si>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</si>
  <si>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</si>
  <si>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</si>
  <si>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</si>
  <si>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</si>
  <si>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</si>
  <si>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</si>
  <si>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</si>
  <si>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</si>
  <si>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</si>
  <si>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</si>
  <si>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</si>
  <si>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</si>
  <si>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</si>
  <si>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</si>
  <si>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</si>
  <si>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</si>
  <si>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</si>
  <si>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</si>
  <si>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</si>
  <si>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</si>
  <si>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</si>
  <si>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</si>
  <si>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</si>
  <si>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</si>
  <si>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</si>
  <si>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</si>
  <si>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</si>
  <si>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</si>
  <si>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</si>
  <si>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</si>
  <si>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</si>
  <si>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</si>
  <si>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</si>
  <si>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</si>
  <si>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</si>
  <si>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</si>
  <si>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</si>
  <si>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</si>
  <si>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</si>
  <si>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</si>
  <si>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</si>
  <si>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</si>
  <si>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</si>
  <si>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</si>
  <si>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</si>
  <si>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</si>
  <si>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</si>
  <si>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</si>
  <si>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</si>
  <si>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</si>
  <si>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</si>
  <si>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</si>
  <si>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</si>
  <si>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</si>
  <si>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</si>
  <si>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</si>
  <si>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</si>
  <si>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</si>
  <si>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</si>
  <si>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</si>
  <si>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</si>
  <si>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</si>
  <si>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</si>
  <si>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</si>
  <si>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</si>
  <si>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</si>
  <si>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</si>
  <si>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</si>
  <si>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</si>
  <si>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</si>
  <si>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</si>
  <si>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</si>
  <si>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</si>
  <si>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</si>
  <si>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</si>
  <si>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</si>
  <si>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</si>
  <si>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</si>
  <si>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</si>
  <si>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</si>
  <si>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</si>
  <si>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</si>
  <si>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</si>
  <si>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</si>
  <si>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</si>
  <si>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</si>
  <si>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</si>
  <si>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</si>
  <si>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</si>
  <si>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</si>
  <si>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</si>
  <si>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</si>
  <si>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</si>
  <si>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</si>
  <si>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</si>
  <si>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</si>
  <si>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</si>
  <si>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</si>
  <si>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</si>
  <si>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</si>
  <si>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</si>
  <si>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</si>
  <si>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</si>
  <si>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</si>
  <si>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</si>
  <si>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</si>
  <si>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</si>
  <si>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</si>
  <si>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</si>
  <si>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</si>
  <si>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</si>
  <si>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</si>
  <si>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</si>
  <si>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</si>
  <si>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</si>
  <si>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</si>
  <si>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</si>
  <si>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</si>
  <si>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</si>
  <si>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</si>
  <si>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</si>
  <si>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</si>
  <si>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</si>
  <si>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</si>
  <si>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</si>
  <si>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</si>
  <si>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</si>
  <si>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</si>
  <si>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</si>
  <si>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</si>
  <si>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</si>
  <si>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</si>
  <si>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</si>
  <si>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</si>
  <si>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</si>
  <si>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</si>
  <si>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</si>
  <si>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</si>
  <si>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</si>
  <si>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</si>
  <si>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</si>
  <si>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</si>
  <si>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</si>
  <si>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</si>
  <si>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</si>
  <si>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</si>
  <si>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</si>
  <si>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</si>
  <si>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</si>
  <si>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</si>
  <si>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</si>
  <si>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</si>
  <si>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</si>
  <si>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</si>
  <si>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</si>
  <si>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</si>
  <si>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</si>
  <si>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</si>
  <si>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</si>
  <si>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</si>
  <si>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</si>
  <si>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</si>
  <si>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</si>
  <si>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</si>
  <si>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</si>
  <si>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</si>
  <si>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</si>
  <si>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</si>
  <si>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</si>
  <si>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</si>
  <si>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</si>
  <si>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</si>
  <si>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</si>
  <si>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</si>
  <si>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</si>
  <si>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</si>
  <si>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</si>
  <si>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</si>
  <si>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</si>
  <si>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</si>
  <si>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</si>
  <si>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</si>
  <si>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</si>
  <si>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</si>
  <si>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</si>
  <si>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</si>
  <si>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</si>
  <si>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</si>
  <si>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</si>
  <si>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</si>
  <si>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</si>
  <si>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</si>
  <si>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</si>
  <si>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</si>
  <si>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</si>
  <si>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</si>
  <si>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</si>
  <si>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</si>
  <si>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</si>
  <si>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</si>
  <si>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</si>
  <si>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</si>
  <si>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</si>
  <si>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</si>
  <si>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</si>
  <si>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</si>
  <si>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</si>
  <si>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</si>
  <si>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</si>
  <si>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</si>
  <si>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</si>
  <si>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</si>
  <si>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</si>
  <si>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</si>
  <si>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</si>
  <si>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</si>
  <si>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</si>
  <si>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</si>
  <si>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</si>
  <si>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</si>
  <si>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</si>
  <si>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</si>
  <si>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</si>
  <si>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</si>
  <si>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</si>
  <si>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</si>
  <si>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</si>
  <si>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</si>
  <si>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</si>
  <si>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</si>
  <si>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</si>
  <si>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</si>
  <si>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</si>
  <si>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</si>
  <si>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</si>
  <si>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</si>
  <si>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</si>
  <si>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</si>
  <si>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</si>
  <si>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</si>
  <si>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</si>
  <si>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</si>
  <si>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</si>
  <si>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</si>
  <si>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</si>
  <si>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</si>
  <si>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</si>
  <si>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</si>
  <si>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</si>
  <si>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</si>
  <si>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</si>
  <si>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</si>
  <si>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</si>
  <si>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</si>
  <si>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</si>
  <si>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</si>
  <si>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</si>
  <si>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</si>
  <si>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</si>
  <si>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</si>
  <si>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</si>
  <si>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</si>
  <si>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</si>
  <si>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</si>
  <si>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</si>
  <si>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</si>
  <si>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</si>
  <si>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</si>
  <si>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</si>
  <si>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</si>
  <si>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</si>
  <si>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</si>
  <si>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</si>
  <si>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</si>
  <si>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</si>
  <si>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</si>
  <si>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</si>
  <si>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</si>
  <si>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</si>
  <si>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</si>
  <si>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</si>
  <si>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</si>
  <si>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</si>
  <si>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</si>
  <si>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</si>
  <si>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</si>
  <si>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</si>
  <si>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</si>
  <si>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</si>
  <si>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</si>
  <si>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</si>
  <si>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</si>
  <si>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</si>
  <si>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</si>
  <si>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</si>
  <si>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</si>
  <si>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</si>
  <si>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</si>
  <si>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</si>
  <si>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</si>
  <si>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</si>
  <si>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</si>
  <si>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</si>
  <si>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</si>
  <si>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</si>
  <si>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</si>
  <si>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</si>
  <si>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</si>
  <si>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</si>
  <si>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</si>
  <si>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</si>
  <si>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</si>
  <si>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</si>
  <si>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</si>
  <si>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</si>
  <si>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</si>
  <si>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</si>
  <si>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</si>
  <si>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</si>
  <si>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</si>
  <si>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</si>
  <si>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</si>
  <si>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</si>
  <si>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</si>
  <si>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</si>
  <si>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</si>
  <si>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</si>
  <si>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</si>
  <si>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</si>
  <si>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</si>
  <si>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</si>
  <si>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</si>
  <si>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</si>
  <si>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</si>
  <si>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</si>
  <si>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</si>
  <si>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</si>
  <si>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</si>
  <si>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</si>
  <si>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</si>
  <si>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</si>
  <si>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</si>
  <si>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</si>
  <si>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</si>
  <si>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</si>
  <si>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</si>
  <si>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</si>
  <si>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</si>
  <si>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</si>
  <si>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</si>
  <si>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</si>
  <si>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</si>
  <si>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</si>
  <si>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</si>
  <si>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</si>
  <si>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</si>
  <si>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</si>
  <si>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</si>
  <si>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</si>
  <si>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</si>
  <si>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</si>
  <si>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</si>
  <si>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</si>
  <si>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</si>
  <si>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</si>
  <si>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</si>
  <si>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</si>
  <si>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</si>
  <si>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</si>
  <si>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</si>
  <si>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</si>
  <si>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</si>
  <si>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</si>
  <si>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</si>
  <si>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</si>
  <si>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</si>
  <si>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</si>
  <si>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</si>
  <si>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</si>
  <si>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</si>
  <si>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</si>
  <si>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</si>
  <si>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</si>
  <si>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</si>
  <si>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</si>
  <si>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</si>
  <si>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</si>
  <si>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</si>
  <si>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</si>
  <si>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</si>
  <si>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</si>
  <si>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</si>
  <si>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</si>
  <si>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</si>
  <si>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</si>
  <si>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</si>
  <si>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</si>
  <si>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</si>
  <si>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</si>
  <si>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</si>
  <si>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</si>
  <si>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</si>
  <si>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</si>
  <si>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</si>
  <si>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</si>
  <si>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</si>
  <si>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</si>
  <si>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</si>
  <si>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</si>
  <si>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</si>
  <si>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</si>
  <si>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</si>
  <si>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</si>
  <si>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</si>
  <si>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</si>
  <si>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</si>
  <si>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</si>
  <si>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</si>
  <si>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</si>
  <si>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</si>
  <si>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</si>
  <si>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</si>
  <si>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</si>
  <si>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</si>
  <si>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</si>
  <si>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</si>
  <si>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</si>
  <si>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</si>
  <si>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</si>
  <si>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</si>
  <si>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</si>
  <si>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</si>
  <si>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</si>
  <si>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</si>
  <si>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</si>
  <si>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</si>
  <si>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</si>
  <si>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</si>
  <si>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</si>
  <si>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</si>
  <si>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</si>
  <si>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</si>
  <si>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</si>
  <si>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</si>
  <si>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</si>
  <si>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</si>
  <si>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</si>
  <si>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</si>
  <si>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</si>
  <si>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</si>
  <si>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</si>
  <si>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</si>
  <si>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</si>
  <si>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</si>
  <si>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</si>
  <si>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</si>
  <si>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</si>
  <si>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</si>
  <si>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</si>
  <si>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</si>
  <si>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</si>
  <si>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</si>
  <si>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</si>
  <si>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</si>
  <si>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</si>
  <si>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</si>
  <si>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</si>
  <si>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</si>
  <si>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</si>
  <si>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</si>
  <si>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</si>
  <si>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</si>
  <si>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</si>
  <si>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</si>
  <si>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</si>
  <si>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</si>
  <si>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</si>
  <si>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</si>
  <si>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</si>
  <si>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</si>
  <si>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</si>
  <si>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</si>
  <si>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</si>
  <si>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</si>
  <si>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</si>
  <si>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</si>
  <si>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</si>
  <si>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</si>
  <si>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</si>
  <si>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</si>
  <si>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</si>
  <si>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</si>
  <si>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</si>
  <si>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</si>
  <si>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</si>
  <si>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</si>
  <si>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</si>
  <si>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</si>
  <si>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At site TS</t>
  </si>
  <si>
    <t>PCM-20251116-00001184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</si>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</sst>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314.66359710648248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0.52886331018817145</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45977.612023032409</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45977.612023032409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45977.612023032409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45977.612023032409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45977.612023032409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45977.612023032409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45977.612023032409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45977.612023032409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45977.612023032409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45977.612023032409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45977.612023032409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45977.612023032409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45977.612023032409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45977.612023032409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45977.612023032409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45977.612023032409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45977.612023032409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45977.612023032409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45977.612023032409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45977.612023032409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45977.612023032409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45977.612023032409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45977.612023032409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45977.612023032409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45977.612023032409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45977.612023032409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45977.612023032409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45977.612023032409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45977.612023032409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45977.612023032409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45977.612023032409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45977.612023032409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45977.612023032409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45977.612023032409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45977.612023032409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45977.612023032409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45977.612023032409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45977.612023032409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45977.612023032409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45977.612023032409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45977.612023032409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45977.612023032409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45977.612023032409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45977.612023032409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45977.612023032409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45977.612023032409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45977.612023032409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45977.612023032409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45977.612023032409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45977.612023032409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45977.612023032409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45977.612023032409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45977.612023032409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45977.612023032409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45977.612023032409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45977.612023032409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45977.612023032409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45977.612023032409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45977.612023032409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45977.612023032409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45977.612023032409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45977.612023032409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45977.612023032409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45977.612023032409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45977.612023032409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45977.612023032409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45977.612023032409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45977.612023032409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45977.612023032409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45977.612023032409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45977.612023032409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45977.612023032409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45977.612023032409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45977.612023032409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45977.612023032409</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45977.612023032409</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5"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152.61218506944715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1.1756804398173699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0.59309942129766569</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0.1629373842588393</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39115</v>
      </c>
      <c r="B7" s="18" t="str">
        <f>IFERROR(VLOOKUP(D7,DB!A:K,11,0),"")</f>
        <v>R2</v>
      </c>
      <c r="C7" s="18">
        <v>2</v>
      </c>
      <c r="D7" s="18" t="s">
        <v>25261</v>
      </c>
      <c r="E7" s="103" t="s">
        <v>39024</v>
      </c>
      <c r="F7" s="104">
        <v>45977.467372685183</v>
      </c>
      <c r="G7" s="105">
        <f ca="1">IFERROR(NOW()-F7,"-")</f>
        <v>0.14465034722525161</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45977.612023032409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45977.612023032409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45977.612023032409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45977.612023032409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45977.612023032409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45977.612023032409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45977.612023032409</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45977.612023032409</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45977.612023032409</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45977.612023032409</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45977.612023032409</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45977.612023032409</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45977.612023032409</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45977.612023032409</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45977.612023032409</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45977.612023032409</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45977.612023032409</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45977.612023032409</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45977.612023032409</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45977.612023032409</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45977.612023032409</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45977.612023032409</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45977.612023032409</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45977.612023032409</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45977.612023032409</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45977.612023032409</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45977.612023032409</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45977.612023032409</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45977.612023032409</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45977.612023032409</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45977.612023032409</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45977.612023032409</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45977.612023032409</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45977.612023032409</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45977.612023032409</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45977.612023032409</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45977.612023032409</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45977.612023032409</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45977.612023032409</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45977.612023032409</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45977.612023032409</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45977.612023032409</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45977.612023032409</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45977.612023032409</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45977.612023032409</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45977.612023032409</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45977.612023032409</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45977.612023032409</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45977.612023032409</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45977.612023032409</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45977.612023032409</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45977.612023032409</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45977.612023032409</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45977.612023032409</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45977.612023032409</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45977.612023032409</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45977.612023032409</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45977.612023032409</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45977.612023032409</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45977.612023032409</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45977.612023032409</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45977.612023032409</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45977.612023032409</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45977.612023032409</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45977.612023032409</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45977.612023032409</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45977.612023032409</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45977.612023032409</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45977.612023032409</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45977.612023032409</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45977.612023032409</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45977.612023032409</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45977.612023032409</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45977.612023032409</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45977.612023032409</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45977.612023032409</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45977.612023032409</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45977.612023032409</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45977.612023032409</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45977.612023032409</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45977.612023032409</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45977.612023032409</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45977.612023032409</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45977.612023032409</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45977.612023032409</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45977.612023032409</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45977.612023032409</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45977.612023032409</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45977.612023032409</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45977.612023032409</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45977.612023032409</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45977.612023032409</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45977.612023032409</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45977.612023032409</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45977.612023032409</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45977.612023032409</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45977.612023032409</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45977.612023032409</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45977.612023032409</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45977.612023032409</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45977.612023032409</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45977.612023032409</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45977.612023032409</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45977.612023032409</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45977.612023032409</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45977.612023032409</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45977.612023032409</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45977.612023032409</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45977.612023032409</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45977.612023032409</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45977.612023032409</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45977.612023032409</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45977.612023032409</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45977.612023032409</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45977.612023032409</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45977.612023032409</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45977.612023032409</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45977.612023032409</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45977.612023032409</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45977.612023032409</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45977.612023032409</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45977.612023032409</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45977.612023032409</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45977.612023032409</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45977.612023032409</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45977.612023032409</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45977.612023032409</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45977.612023032409</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45977.612023032409</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45977.612023032409</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45977.612023032409</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45977.612023032409</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45977.612023032409</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45977.612023032409</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45977.612023032409</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45977.612023032409</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45977.612023032409</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45977.612023032409</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45977.612023032409</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45977.612023032409</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45977.612023032409</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45977.612023032409</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45977.612023032409</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45977.612023032409</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45977.612023032409</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45977.612023032409</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45977.612023032409</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45977.612023032409</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45977.612023032409</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45977.612023032409</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45977.612023032409</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45977.612023032409</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45977.612023032409</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45977.612023032409</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45977.612023032409</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45977.612023032409</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45977.612023032409</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45977.612023032409</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45977.612023032409</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45977.612023032409</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45977.612023032409</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45977.612023032409</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45977.612023032409</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45977.612023032409</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45977.612023032409</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45977.612023032409</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45977.612023032409</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45977.612023032409</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45977.612023032409</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45977.612023032409</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45977.612023032409</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45977.612023032409</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45977.612023032409</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45977.612023032409</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45977.612023032409</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45977.612023032409</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45977.612023032409</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45977.612023032409</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45977.612023032409</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45977.612023032409</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45977.612023032409</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45977.612023032409</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45977.612023032409</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45977.612023032409</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45977.612023032409</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45977.612023032409</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45977.612023032409</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45977.612023032409</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45977.612023032409</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45977.612023032409</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45977.612023032409</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45977.612023032409</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45977.612023032409</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45977.612023032409</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45977.612023032409</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45977.612023032409</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45977.612023032409</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45977.612023032409</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45977.612023032409</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45977.612023032409</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45977.612023032409</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45977.612023032409</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45977.612023032409</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45977.612023032409</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45977.612023032409</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45977.612023032409</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45977.612023032409</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45977.612023032409</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45977.612023032409</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45977.612023032409</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45977.612023032409</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45977.612023032409</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45977.612023032409</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45977.612023032409</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45977.612023032409</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45977.612023032409</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45977.612023032409</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45977.612023032409</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45977.612023032409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45977.612023032409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45977.612023032409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45977.612023032409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45977.612023032409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45977.612023032409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45977.612023032409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45977.612023032409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45977.612023032409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45977.612023032409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45977.612023032409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45977.612023032409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45977.612023032409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45977.612023032409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45977.612023032409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45977.612023032409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45977.612023032409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45977.612023032409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45977.612023032409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45977.612023032409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45977.612023032409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45977.612023032409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45977.612023032409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45977.612023032409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45977.612023032409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45977.612023032409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45977.612023032409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45977.612023032409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45977.612023032409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45977.612023032409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45977.612023032409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45977.612023032409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45977.612023032409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45977.612023032409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45977.612023032409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45977.612023032409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45977.612023032409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45977.612023032409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45977.612023032409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45977.612023032409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45977.612023032409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45977.612023032409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45977.612023032409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45977.612023032409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45977.612023032409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45977.612023032409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45977.612023032409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45977.612023032409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45977.612023032409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45977.612023032409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45977.612023032409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45977.612023032409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45977.612023032409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45977.612023032409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45977.612023032409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45977.612023032409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45977.612023032409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45977.612023032409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45977.612023032409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45977.612023032409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45977.612023032409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45977.612023032409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45977.612023032409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45977.612023032409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45977.612023032409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45977.612023032409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45977.612023032409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45977.612023032409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45977.612023032409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45977.612023032409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45977.612023032409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45977.612023032409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45977.612023032409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45977.612023032409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45977.612023032409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45977.612023032409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45977.612023032409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45977.612023032409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45977.612023032409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45977.612023032409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45977.612023032409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45977.612023032409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45977.612023032409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45977.612023032409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45977.612023032409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45977.612023032409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45977.612023032409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45977.612023032409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45977.612023032409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45977.612023032409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45977.612023032409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45977.612023032409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45977.612023032409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45977.612023032409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45977.612023032409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45977.612023032409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45977.612023032409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45977.612023032409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45977.612023032409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45977.612023032409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45977.612023032409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45977.612023032409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45977.612023032409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45977.612023032409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45977.612023032409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45977.612023032409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45977.612023032409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45977.612023032409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45977.612023032409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45977.612023032409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45977.612023032409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45977.612023032409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45977.612023032409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45977.612023032409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45977.612023032409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45977.612023032409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45977.612023032409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45977.612023032409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45977.612023032409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45977.612023032409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45977.612023032409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45977.612023032409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45977.612023032409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45977.612023032409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45977.612023032409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45977.612023032409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45977.612023032409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45977.612023032409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45977.612023032409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45977.612023032409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45977.612023032409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45977.612023032409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45977.612023032409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45977.612023032409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45977.612023032409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45977.612023032409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45977.612023032409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45977.612023032409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45977.612023032409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45977.612023032409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45977.612023032409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45977.612023032409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45977.612023032409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45977.612023032409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45977.612023032409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45977.612023032409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45977.612023032409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45977.612023032409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45977.612023032409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45977.612023032409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45977.612023032409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45977.612023032409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45977.612023032409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45977.612023032409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45977.612023032409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45977.612023032409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45977.612023032409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45977.612023032409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45977.612023032409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45977.612023032409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45977.612023032409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45977.612023032409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45977.612023032409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45977.612023032409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45977.612023032409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45977.612023032409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45977.612023032409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45977.612023032409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45977.612023032409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45977.612023032409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45977.612023032409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45977.612023032409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45977.612023032409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45977.612023032409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45977.612023032409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45977.612023032409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45977.612023032409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45977.612023032409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45977.612023032409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45977.612023032409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45977.612023032409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45977.612023032409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45977.612023032409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45977.612023032409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45977.612023032409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45977.612023032409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45977.612023032409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45977.612023032409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45977.612023032409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45977.612023032409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45977.612023032409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45977.612023032409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45977.612023032409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45977.612023032409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45977.612023032409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45977.612023032409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45977.612023032409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45977.612023032409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45977.612023032409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45977.612023032409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45977.612023032409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45977.612023032409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45977.612023032409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45977.612023032409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45977.612023032409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45977.612023032409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45977.612023032409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45977.612023032409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45977.612023032409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45977.612023032409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45977.612023032409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45977.612023032409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45977.612023032409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45977.612023032409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45977.612023032409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45977.612023032409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45977.612023032409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45977.612023032409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45977.612023032409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45977.612023032409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45977.612023032409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45977.612023032409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45977.612023032409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45977.612023032409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45977.612023032409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45977.612023032409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45977.612023032409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45977.612023032409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45977.612023032409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45977.612023032409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45977.612023032409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45977.612023032409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45977.612023032409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45977.612023032409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45977.612023032409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45977.612023032409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45977.612023032409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45977.612023032409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45977.612023032409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45977.612023032409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45977.612023032409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45977.612023032409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45977.612023032409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45977.612023032409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45977.612023032409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45977.612023032409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45977.612023032409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45977.612023032409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45977.612023032409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45977.612023032409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45977.612023032409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45977.612023032409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45977.612023032409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45977.612023032409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45977.612023032409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45977.612023032409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45977.612023032409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45977.612023032409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45977.612023032409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45977.612023032409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45977.612023032409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45977.612023032409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45977.612023032409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45977.612023032409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45977.612023032409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45977.612023032409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45977.612023032409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45977.612023032409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45977.612023032409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45977.612023032409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45977.612023032409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45977.612023032409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45977.612023032409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45977.612023032409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45977.612023032409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45977.612023032409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45977.612023032409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45977.612023032409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45977.612023032409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45977.612023032409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45977.612023032409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45977.612023032409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45977.612023032409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45977.612023032409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45977.612023032409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45977.612023032409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45977.612023032409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45977.612023032409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45977.612023032409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45977.612023032409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45977.612023032409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45977.612023032409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45977.612023032409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45977.612023032409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45977.612023032409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45977.612023032409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45977.612023032409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45977.612023032409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45977.612023032409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45977.612023032409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45977.612023032409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45977.612023032409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45977.612023032409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45977.612023032409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45977.612023032409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45977.612023032409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45977.612023032409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45977.612023032409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45977.612023032409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45977.612023032409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45977.612023032409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45977.612023032409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45977.612023032409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45977.612023032409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45977.612023032409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45977.612023032409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45977.612023032409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45977.612023032409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45977.612023032409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45977.612023032409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45977.612023032409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45977.612023032409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45977.612023032409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45977.612023032409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45977.612023032409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45977.612023032409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45977.612023032409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45977.612023032409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45977.612023032409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45977.612023032409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45977.612023032409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45977.612023032409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45977.612023032409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45977.612023032409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45977.612023032409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45977.612023032409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45977.612023032409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45977.612023032409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45977.612023032409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45977.612023032409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45977.612023032409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45977.612023032409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45977.612023032409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45977.612023032409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45977.612023032409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45977.612023032409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45977.612023032409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45977.612023032409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45977.612023032409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45977.612023032409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45977.612023032409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45977.612023032409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45977.612023032409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45977.612023032409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45977.612023032409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45977.612023032409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45977.612023032409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45977.612023032409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45977.612023032409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45977.612023032409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45977.612023032409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45977.612023032409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45977.612023032409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45977.612023032409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45977.612023032409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45977.612023032409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45977.612023032409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45977.612023032409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45977.612023032409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45977.612023032409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45977.612023032409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45977.612023032409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45977.612023032409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45977.612023032409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45977.612023032409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45977.612023032409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45977.612023032409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45977.612023032409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45977.612023032409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45977.612023032409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45977.612023032409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45977.612023032409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45977.612023032409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45977.612023032409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45977.612023032409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45977.612023032409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45977.612023032409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45977.612023032409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45977.612023032409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45977.612023032409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45977.612023032409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45977.612023032409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45977.612023032409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45977.612023032409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45977.612023032409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45977.612023032409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45977.612023032409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45977.612023032409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45977.612023032409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45977.612023032409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45977.612023032409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45977.612023032409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45977.612023032409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45977.612023032409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45977.612023032409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45977.612023032409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45977.612023032409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45977.612023032409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45977.612023032409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45977.612023032409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45977.612023032409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45977.612023032409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45977.612023032409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45977.612023032409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45977.612023032409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45977.612023032409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45977.612023032409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45977.612023032409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45977.612023032409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45977.612023032409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45977.612023032409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45977.612023032409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45977.612023032409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45977.612023032409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45977.612023032409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45977.612023032409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45977.612023032409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45977.612023032409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45977.612023032409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45977.612023032409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45977.612023032409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45977.612023032409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45977.612023032409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45977.612023032409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45977.612023032409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45977.612023032409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45977.612023032409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45977.612023032409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45977.612023032409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45977.612023032409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45977.612023032409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45977.612023032409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45977.612023032409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45977.612023032409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45977.612023032409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45977.612023032409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45977.612023032409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45977.612023032409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45977.612023032409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45977.612023032409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45977.612023032409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45977.612023032409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45977.612023032409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45977.612023032409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45977.612023032409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45977.612023032409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45977.612023032409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45977.612023032409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45977.612023032409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45977.612023032409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45977.612023032409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45977.612023032409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45977.612023032409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45977.612023032409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45977.612023032409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45977.612023032409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45977.612023032409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45977.612023032409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45977.612023032409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45977.612023032409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45977.612023032409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45977.612023032409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45977.612023032409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45977.612023032409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45977.612023032409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45977.612023032409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45977.612023032409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45977.612023032409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45977.612023032409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45977.612023032409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45977.612023032409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45977.612023032409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45977.612023032409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45977.612023032409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45977.612023032409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45977.612023032409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45977.612023032409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45977.612023032409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45977.612023032409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45977.612023032409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45977.612023032409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45977.612023032409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45977.612023032409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45977.612023032409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45977.612023032409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45977.612023032409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45977.612023032409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45977.612023032409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45977.612023032409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45977.612023032409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45977.612023032409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45977.612023032409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45977.612023032409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45977.612023032409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45977.612023032409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45977.612023032409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45977.612023032409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45977.612023032409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45977.612023032409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45977.612023032409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45977.612023032409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45977.612023032409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45977.612023032409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45977.612023032409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45977.612023032409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45977.612023032409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45977.612023032409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45977.612023032409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45977.612023032409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45977.612023032409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45977.612023032409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45977.612023032409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45977.612023032409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45977.612023032409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45977.612023032409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45977.612023032409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45977.612023032409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45977.612023032409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45977.612023032409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45977.612023032409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45977.612023032409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45977.612023032409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45977.612023032409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45977.612023032409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45977.612023032409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45977.612023032409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45977.612023032409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45977.612023032409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45977.612023032409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45977.612023032409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45977.612023032409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45977.612023032409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45977.612023032409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45977.612023032409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45977.612023032409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45977.612023032409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45977.612023032409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45977.612023032409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45977.612023032409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45977.612023032409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45977.612023032409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45977.612023032409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45977.612023032409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45977.612023032409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45977.612023032409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45977.612023032409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45977.612023032409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45977.612023032409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45977.612023032409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45977.612023032409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45977.612023032409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45977.612023032409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45977.612023032409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45977.612023032409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45977.612023032409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45977.612023032409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45977.612023032409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45977.612023032409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45977.612023032409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45977.612023032409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45977.612023032409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45977.612023032409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45977.612023032409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45977.612023032409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45977.612023032409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45977.612023032409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45977.612023032409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45977.612023032409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45977.612023032409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45977.612023032409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45977.612023032409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45977.612023032409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45977.612023032409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45977.612023032409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45977.612023032409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45977.612023032409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45977.612023032409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45977.612023032409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45977.612023032409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45977.612023032409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45977.612023032409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45977.612023032409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45977.612023032409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45977.612023032409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45977.612023032409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45977.612023032409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45977.612023032409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45977.612023032409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45977.612023032409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45977.612023032409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45977.612023032409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45977.612023032409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45977.612023032409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45977.612023032409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45977.612023032409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45977.612023032409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45977.612023032409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45977.612023032409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45977.612023032409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45977.612023032409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45977.612023032409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45977.612023032409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45977.612023032409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45977.612023032409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45977.612023032409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45977.612023032409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45977.612023032409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45977.612023032409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45977.612023032409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45977.612023032409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45977.612023032409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45977.612023032409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45977.612023032409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45977.612023032409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45977.612023032409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45977.612023032409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45977.612023032409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45977.612023032409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45977.612023032409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45977.612023032409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45977.612023032409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45977.612023032409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45977.612023032409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45977.612023032409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45977.612023032409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45977.612023032409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45977.612023032409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45977.612023032409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45977.612023032409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45977.612023032409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45977.612023032409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45977.612023032409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45977.612023032409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45977.612023032409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45977.612023032409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45977.612023032409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45977.612023032409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45977.612023032409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45977.612023032409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45977.612023032409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45977.612023032409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45977.612023032409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45977.612023032409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45977.612023032409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45977.612023032409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45977.612023032409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45977.612023032409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45977.612023032409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45977.612023032409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45977.612023032409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45977.612023032409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45977.612023032409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45977.612023032409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45977.612023032409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45977.612023032409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45977.612023032409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45977.612023032409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45977.612023032409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45977.612023032409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45977.612023032409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45977.612023032409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45977.612023032409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45977.612023032409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45977.612023032409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45977.612023032409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45977.612023032409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45977.612023032409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45977.612023032409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45977.612023032409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45977.612023032409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45977.612023032409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45977.612023032409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45977.612023032409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45977.612023032409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45977.612023032409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45977.612023032409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45977.612023032409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45977.612023032409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45977.612023032409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45977.612023032409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45977.612023032409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45977.612023032409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45977.612023032409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45977.612023032409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45977.612023032409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45977.612023032409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45977.612023032409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45977.612023032409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45977.612023032409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45977.612023032409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45977.612023032409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45977.612023032409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45977.612023032409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45977.612023032409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45977.612023032409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45977.612023032409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45977.612023032409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45977.612023032409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45977.612023032409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45977.612023032409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45977.612023032409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45977.612023032409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45977.612023032409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45977.612023032409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45977.612023032409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45977.612023032409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45977.612023032409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45977.612023032409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45977.612023032409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45977.612023032409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45977.612023032409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45977.612023032409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45977.612023032409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45977.612023032409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45977.612023032409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45977.612023032409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45977.612023032409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45977.612023032409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45977.612023032409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45977.612023032409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45977.612023032409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45977.612023032409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45977.612023032409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45977.612023032409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45977.612023032409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45977.612023032409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45977.612023032409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45977.612023032409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45977.612023032409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45977.612023032409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45977.612023032409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45977.612023032409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45977.612023032409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45977.612023032409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45977.612023032409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45977.612023032409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45977.612023032409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45977.612023032409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45977.612023032409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45977.612023032409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45977.612023032409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45977.612023032409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45977.612023032409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45977.612023032409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45977.612023032409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45977.612023032409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45977.612023032409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45977.612023032409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45977.612023032409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45977.612023032409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45977.612023032409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45977.612023032409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45977.612023032409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45977.612023032409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45977.612023032409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45977.612023032409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45977.612023032409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45977.612023032409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45977.612023032409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45977.612023032409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45977.612023032409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45977.612023032409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45977.612023032409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45977.612023032409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45977.612023032409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45977.612023032409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45977.612023032409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45977.612023032409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45977.612023032409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45977.612023032409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45977.612023032409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45977.612023032409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45977.612023032409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45977.612023032409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45977.612023032409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45977.612023032409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45977.612023032409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45977.612023032409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45977.612023032409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45977.612023032409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45977.612023032409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45977.612023032409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45977.612023032409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45977.612023032409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45977.612023032409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45977.612023032409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45977.612023032409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45977.612023032409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45977.612023032409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45977.612023032409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45977.612023032409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45977.612023032409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45977.612023032409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45977.612023032409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45977.612023032409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45977.612023032409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45977.612023032409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45977.612023032409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45977.612023032409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45977.612023032409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45977.612023032409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45977.612023032409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45977.612023032409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45977.612023032409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45977.612023032409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45977.612023032409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45977.612023032409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45977.612023032409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45977.612023032409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45977.612023032409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45977.612023032409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45977.612023032409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45977.612023032409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45977.612023032409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45977.612023032409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45977.612023032409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45977.612023032409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45977.612023032409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45977.612023032409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45977.612023032409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45977.612023032409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45977.612023032409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45977.612023032409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45977.612023032409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45977.612023032409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45977.612023032409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45977.612023032409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45977.612023032409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45977.612023032409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45977.612023032409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45977.612023032409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45977.612023032409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45977.612023032409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45977.612023032409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45977.612023032409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45977.612023032409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45977.612023032409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45977.612023032409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45977.612023032409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45977.612023032409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45977.612023032409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45977.612023032409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45977.612023032409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45977.612023032409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45977.612023032409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45977.612023032409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45977.612023032409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45977.612023032409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45977.612023032409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45977.612023032409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45977.612023032409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45977.612023032409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45977.612023032409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45977.612023032409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45977.612023032409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45977.612023032409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45977.612023032409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45977.612023032409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45977.612023032409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45977.612023032409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45977.612023032409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45977.612023032409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45977.612023032409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45977.612023032409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45977.612023032409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45977.612023032409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45977.612023032409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45977.612023032409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45977.612023032409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45977.612023032409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45977.612023032409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45977.612023032409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45977.612023032409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45977.612023032409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45977.612023032409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45977.612023032409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45977.612023032409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45977.612023032409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45977.612023032409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45977.612023032409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45977.612023032409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45977.612023032409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45977.612023032409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45977.612023032409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45977.612023032409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45977.612023032409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45977.612023032409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45977.612023032409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45977.612023032409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45977.612023032409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45977.612023032409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45977.612023032409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45977.612023032409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45977.612023032409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45977.612023032409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45977.612023032409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45977.612023032409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45977.612023032409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45977.612023032409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45977.612023032409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45977.612023032409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45977.612023032409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45977.612023032409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45977.612023032409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45977.612023032409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45977.612023032409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45977.612023032409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45977.612023032409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45977.612023032409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45977.612023032409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45977.612023032409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45977.612023032409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45977.612023032409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45977.612023032409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45977.612023032409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45977.612023032409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45977.612023032409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45977.612023032409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45977.612023032409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45977.612023032409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45977.612023032409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45977.612023032409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45977.612023032409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45977.612023032409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45977.612023032409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45977.612023032409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45977.612023032409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45977.612023032409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45977.612023032409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45977.612023032409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45977.612023032409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45977.612023032409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45977.612023032409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45977.612023032409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45977.612023032409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45977.612023032409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45977.612023032409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45977.612023032409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45977.612023032409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45977.612023032409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45977.612023032409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45977.612023032409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45977.612023032409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45977.612023032409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45977.612023032409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45977.612023032409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45977.612023032409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45977.612023032409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45977.612023032409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45977.612023032409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45977.612023032409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45977.612023032409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45977.612023032409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45977.612023032409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45977.612023032409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45977.612023032409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45977.612023032409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45977.612023032409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45977.612023032409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45977.612023032409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45977.612023032409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45977.612023032409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45977.612023032409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45977.612023032409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45977.612023032409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45977.612023032409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45977.612023032409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45977.612023032409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45977.612023032409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45977.612023032409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45977.612023032409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45977.612023032409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45977.612023032409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45977.612023032409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45977.612023032409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45977.612023032409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45977.612023032409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45977.612023032409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45977.612023032409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45977.612023032409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45977.612023032409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45977.612023032409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45977.612023032409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274.13130543981242</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45977.612023032409</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154" t="s">
        <v>39021</v>
      </c>
      <c r="F4" s="155"/>
      <c r="G4" s="97">
        <f ca="1">IFERROR(NOW()-F5,"")</f>
        <v>7.6502199073729571E-2</v>
      </c>
      <c r="H4" s="96">
        <v>45977.516689814816</v>
      </c>
      <c r="I4" s="123" t="str">
        <f>IFERROR(VLOOKUP(D4,DB!A:F,6,0),"")</f>
        <v>SCECO</v>
      </c>
      <c r="J4" s="123" t="str">
        <f>IFERROR(VLOOKUP(D4,DB!A:G,7,0),"")</f>
        <v>Dead+In progress</v>
      </c>
      <c r="K4" s="98" t="s">
        <v>39121</v>
      </c>
      <c r="L4" s="92" t="str">
        <f>IFERROR(VLOOKUP(D4,DB!A:I,9,0),"")</f>
        <v>Latis</v>
      </c>
    </row>
    <row r="5" spans="1:16" ht="15" customHeight="1">
      <c r="A5" s="123" t="s">
        <v>39122</v>
      </c>
      <c r="B5" s="123" t="str">
        <f>IFERROR(VLOOKUP(D5,DB!A:K,11,0),"")</f>
        <v>R4</v>
      </c>
      <c r="C5" s="94">
        <v>3</v>
      </c>
      <c r="D5" s="92" t="s">
        <v>28226</v>
      </c>
      <c r="E5" s="154" t="s">
        <v>39021</v>
      </c>
      <c r="F5" s="155">
        <v>45977.535520833335</v>
      </c>
      <c r="G5" s="97">
        <f ca="1">IFERROR(NOW()-F6,"")</f>
        <v>45977.612023032409</v>
      </c>
      <c r="H5" s="96">
        <v>45977.595694444448</v>
      </c>
      <c r="I5" s="123" t="str">
        <f>IFERROR(VLOOKUP(D5,DB!A:F,6,0),"")</f>
        <v>SCECO</v>
      </c>
      <c r="J5" s="123" t="str">
        <f>IFERROR(VLOOKUP(D5,DB!A:G,7,0),"")</f>
        <v>Good</v>
      </c>
      <c r="K5" s="98" t="s">
        <v>39121</v>
      </c>
      <c r="L5" s="92" t="str">
        <f>IFERROR(VLOOKUP(D5,DB!A:I,9,0),"")</f>
        <v>Latis</v>
      </c>
    </row>
    <row r="6" spans="1:16" ht="15" customHeight="1">
      <c r="A6" s="123"/>
      <c r="B6" s="123" t="str">
        <f>IFERROR(VLOOKUP(D6,DB!A:K,11,0),"")</f>
        <v/>
      </c>
      <c r="C6" s="94"/>
      <c r="D6" s="92"/>
      <c r="E6" s="154"/>
      <c r="F6" s="155"/>
      <c r="G6" s="97">
        <f ca="1">IFERROR(NOW()-F7,"")</f>
        <v>45977.612023032409</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t="str">
        <f ca="1">IFERROR(NOW()-#REF!,"")</f>
        <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45977.612023032409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45977.612023032409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45977.612023032409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45977.612023032409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45977.612023032409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45977.612023032409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45977.612023032409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45977.612023032409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45977.612023032409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45977.612023032409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45977.612023032409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45977.612023032409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45977.612023032409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45977.612023032409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45977.612023032409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45977.612023032409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45977.612023032409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45977.612023032409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45977.612023032409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45977.612023032409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45977.612023032409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45977.612023032409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45977.612023032409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45977.612023032409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45977.612023032409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45977.612023032409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45977.612023032409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45977.612023032409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45977.612023032409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45977.612023032409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45977.612023032409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45977.612023032409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45977.612023032409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45977.612023032409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45977.612023032409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45977.612023032409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45977.612023032409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45977.612023032409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45977.612023032409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45977.612023032409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45977.612023032409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45977.612023032409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45977.612023032409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45977.612023032409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45977.612023032409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45977.612023032409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45977.612023032409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45977.612023032409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45977.612023032409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45977.612023032409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45977.612023032409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45977.612023032409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45977.612023032409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45977.612023032409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45977.612023032409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45977.612023032409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45977.612023032409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45977.612023032409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45977.612023032409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45977.612023032409</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45977.612023032409</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45977.612023032409</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45977.612023032409</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45977.612023032409</v>
      </c>
      <c r="H71" s="96"/>
      <c r="I71" s="123" t="str">
        <f>IFERROR(VLOOKUP(D71,DB!A:F,6,0),"")</f>
        <v/>
      </c>
      <c r="J71" s="123" t="str">
        <f>IFERROR(VLOOKUP(D71,DB!A:G,7,0),"")</f>
        <v/>
      </c>
      <c r="K71" s="98"/>
      <c r="L71" s="92" t="str">
        <f>IFERROR(VLOOKUP(D71,DB!A:I,9,0),"")</f>
        <v/>
      </c>
    </row>
  </sheetData>
  <dataValidations count="2">
    <dataValidation allowBlank="1" showInputMessage="1" showErrorMessage="1" sqref="E1" xr:uid="{A4F81451-56CC-4543-9497-104C4E44EE4B}"/>
    <dataValidation type="list" allowBlank="1" showInputMessage="1" showErrorMessage="1" sqref="E2:E3 E5: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39123</v>
      </c>
      <c r="B2" s="37" t="str">
        <f>IFERROR(VLOOKUP(D2,DB!A:K,11,0),"")</f>
        <v>R5</v>
      </c>
      <c r="C2" s="37">
        <v>3</v>
      </c>
      <c r="D2" s="107" t="s">
        <v>36011</v>
      </c>
      <c r="E2" s="37" t="s">
        <v>39021</v>
      </c>
      <c r="F2" s="38">
        <v>45891.832060185188</v>
      </c>
      <c r="G2" s="116">
        <f ca="1">IFERROR(NOW()-F2,"")</f>
        <v>85.779962847220304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51.423145717591979</v>
      </c>
      <c r="H3" s="38">
        <v>45926.158159722225</v>
      </c>
      <c r="I3" s="37" t="str">
        <f>IFERROR(VLOOKUP(D3,DB!A:F,6,0),"")</f>
        <v>SCECO</v>
      </c>
      <c r="J3" s="37" t="str">
        <f>IFERROR(VLOOKUP(D3,DB!A:G,7,0),"")</f>
        <v>Good</v>
      </c>
      <c r="K3" s="37" t="s">
        <v>39126</v>
      </c>
      <c r="L3" s="37" t="str">
        <f>IFERROR(VLOOKUP(D3,DB!A:I,9,0),"")</f>
        <v>Latis</v>
      </c>
      <c r="M3" s="106"/>
    </row>
    <row r="4" spans="1:13" ht="48" customHeight="1">
      <c r="A4" s="117" t="s">
        <v>39127</v>
      </c>
      <c r="B4" s="117" t="str">
        <f>IFERROR(VLOOKUP(D4,DB!A:K,11,0),"")</f>
        <v>R5</v>
      </c>
      <c r="C4" s="117">
        <v>1</v>
      </c>
      <c r="D4" s="117" t="s">
        <v>34758</v>
      </c>
      <c r="E4" s="117" t="s">
        <v>39024</v>
      </c>
      <c r="F4" s="118">
        <v>45948.661111111112</v>
      </c>
      <c r="G4" s="119">
        <f t="shared" ref="G4" ca="1" si="1">IFERROR(NOW()-F4,"")</f>
        <v>28.95091192129621</v>
      </c>
      <c r="H4" s="118">
        <v>45948.661111111112</v>
      </c>
      <c r="I4" s="117" t="str">
        <f>IFERROR(VLOOKUP(D4,DB!A:F,6,0),"")</f>
        <v>SCECO</v>
      </c>
      <c r="J4" s="117" t="str">
        <f>IFERROR(VLOOKUP(D4,DB!A:G,7,0),"")</f>
        <v>Dead</v>
      </c>
      <c r="K4" s="117" t="s">
        <v>39128</v>
      </c>
      <c r="L4" s="117" t="str">
        <f>IFERROR(VLOOKUP(D4,DB!A:I,9,0),"")</f>
        <v>Latis</v>
      </c>
    </row>
    <row r="5" spans="1:13" ht="30.75">
      <c r="A5" s="117" t="s">
        <v>39129</v>
      </c>
      <c r="B5" s="117" t="s">
        <v>5443</v>
      </c>
      <c r="C5" s="117">
        <v>1</v>
      </c>
      <c r="D5" s="117" t="s">
        <v>32330</v>
      </c>
      <c r="E5" s="117" t="s">
        <v>39021</v>
      </c>
      <c r="F5" s="118">
        <v>45968.848599537036</v>
      </c>
      <c r="G5" s="119">
        <f t="shared" ref="G5:G23" ca="1" si="2">IFERROR(NOW()-F5,"")</f>
        <v>8.7634234953729901</v>
      </c>
      <c r="H5" s="118">
        <v>45968.827465277776</v>
      </c>
      <c r="I5" s="117" t="s">
        <v>22</v>
      </c>
      <c r="J5" s="117" t="s">
        <v>65</v>
      </c>
      <c r="K5" s="117" t="s">
        <v>39130</v>
      </c>
      <c r="L5" s="117" t="s">
        <v>8145</v>
      </c>
    </row>
    <row r="6" spans="1:13">
      <c r="A6" s="117" t="s">
        <v>39131</v>
      </c>
      <c r="B6" s="117" t="str">
        <f>IFERROR(VLOOKUP(D6,DB!A:K,11,0),"")</f>
        <v>R5</v>
      </c>
      <c r="C6" s="117">
        <v>1</v>
      </c>
      <c r="D6" s="117" t="s">
        <v>33371</v>
      </c>
      <c r="E6" s="117" t="s">
        <v>39021</v>
      </c>
      <c r="F6" s="150">
        <v>45977.514803240738</v>
      </c>
      <c r="G6" s="119">
        <f t="shared" ca="1" si="2"/>
        <v>9.721979167079553E-2</v>
      </c>
      <c r="H6" s="150">
        <v>45977.468807870369</v>
      </c>
      <c r="I6" s="117" t="str">
        <f>IFERROR(VLOOKUP(D6,DB!A:F,6,0),"")</f>
        <v>SCECO</v>
      </c>
      <c r="J6" s="117" t="str">
        <f>IFERROR(VLOOKUP(D6,DB!A:G,7,0),"")</f>
        <v>Weak</v>
      </c>
      <c r="K6" s="117" t="s">
        <v>39132</v>
      </c>
      <c r="L6" s="117" t="str">
        <f>IFERROR(VLOOKUP(D6,DB!A:I,9,0),"")</f>
        <v>Latis</v>
      </c>
    </row>
    <row r="7" spans="1:13">
      <c r="A7" s="117"/>
      <c r="B7" s="117" t="str">
        <f>IFERROR(VLOOKUP(D7,DB!A:K,11,0),"")</f>
        <v/>
      </c>
      <c r="C7" s="117"/>
      <c r="D7" s="117"/>
      <c r="E7" s="117"/>
      <c r="F7" s="117"/>
      <c r="G7" s="119">
        <f t="shared" ca="1" si="2"/>
        <v>45977.612023032409</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45977.612023032409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45977.612023032409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45977.612023032409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45977.612023032409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45977.612023032409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45977.612023032409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45977.612023032409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45977.612023032409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45977.612023032409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45977.612023032409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45977.612023032409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45977.612023032409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45977.612023032409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45977.612023032409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45977.612023032409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45977.612023032409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45977.612023032409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45977.612023032409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45977.612023032409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45977.612023032409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45977.612023032409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45977.612023032409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45977.612023032409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45977.612023032409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45977.612023032409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45977.612023032409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45977.612023032409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45977.612023032409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45977.612023032409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45977.612023032409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45977.612023032409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45977.612023032409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45977.612023032409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45977.612023032409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45977.612023032409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45977.612023032409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45977.612023032409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45977.612023032409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45977.612023032409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45977.612023032409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45977.612023032409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45977.612023032409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45977.612023032409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45977.612023032409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45977.612023032409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45977.612023032409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45977.612023032409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45977.612023032409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45977.612023032409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45977.612023032409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45977.612023032409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45977.612023032409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45977.612023032409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45977.612023032409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45977.612023032409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45977.612023032409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45977.612023032409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45977.612023032409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45977.612023032409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45977.612023032409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45977.612023032409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45977.612023032409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45977.612023032409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45977.612023032409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45977.612023032409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45977.612023032409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45977.612023032409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45977.612023032409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45977.612023032409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45977.612023032409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45977.612023032409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45977.612023032409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45977.612023032409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45977.612023032409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45977.612023032409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45977.612023032409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45977.612023032409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45977.612023032409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45977.612023032409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45977.612023032409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45977.612023032409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45977.612023032409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45977.612023032409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45977.612023032409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45977.612023032409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45977.612023032409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45977.612023032409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45977.612023032409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45977.612023032409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45977.612023032409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45977.612023032409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45977.612023032409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45977.612023032409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45977.612023032409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45977.612023032409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45977.612023032409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45977.612023032409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45977.612023032409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45977.612023032409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45977.612023032409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45977.612023032409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45977.612023032409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45977.612023032409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45977.612023032409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45977.612023032409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45977.612023032409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45977.612023032409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45977.612023032409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45977.612023032409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45977.612023032409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45977.612023032409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45977.612023032409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45977.612023032409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45977.612023032409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45977.612023032409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45977.612023032409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45977.612023032409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45977.612023032409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45977.612023032409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45977.612023032409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45977.612023032409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45977.612023032409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45977.612023032409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45977.612023032409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45977.612023032409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45977.612023032409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45977.612023032409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45977.612023032409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45977.612023032409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45977.612023032409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45977.612023032409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45977.612023032409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45977.612023032409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45977.612023032409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45977.612023032409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45977.612023032409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45977.612023032409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45977.612023032409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45977.612023032409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45977.612023032409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45977.612023032409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45977.612023032409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45977.612023032409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45977.612023032409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45977.612023032409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45977.612023032409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45977.612023032409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45977.612023032409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45977.612023032409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45977.612023032409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45977.612023032409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45977.612023032409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45977.612023032409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45977.612023032409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45977.612023032409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45977.612023032409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45977.612023032409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45977.612023032409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45977.612023032409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45977.612023032409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45977.612023032409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45977.612023032409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45977.612023032409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7"/>
      <c r="G2" s="75">
        <f ca="1">IFERROR(NOW()-F2,"-")</f>
        <v>45977.612023032409</v>
      </c>
      <c r="H2" s="131">
        <v>45977.436620370368</v>
      </c>
      <c r="I2" s="129" t="str">
        <f>IFERROR(VLOOKUP(D2,DB!A:F,6,0),"")</f>
        <v>SCECO</v>
      </c>
      <c r="J2" s="129" t="str">
        <f>IFERROR(VLOOKUP(D2,DB!A:G,7,0),"")</f>
        <v>No BB Shifted</v>
      </c>
      <c r="K2" s="132" t="s">
        <v>39133</v>
      </c>
      <c r="L2" s="133" t="str">
        <f>IFERROR(VLOOKUP(D2,DB!A:I,9,0),"")</f>
        <v>Latis</v>
      </c>
    </row>
    <row r="3" spans="1:16382" ht="31.5" customHeight="1">
      <c r="A3" s="128"/>
      <c r="B3" s="129" t="str">
        <f>IFERROR(VLOOKUP(D3,DB!A:K,11,0),"")</f>
        <v/>
      </c>
      <c r="C3" s="130"/>
      <c r="D3" s="151"/>
      <c r="E3" s="117"/>
      <c r="F3" s="131"/>
      <c r="G3" s="105">
        <f t="shared" ref="G3:G7" ca="1" si="0">IFERROR(NOW()-F3,"-")</f>
        <v>45977.612023032409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45977.612023032409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45977.612023032409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45977.612023032409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45977.612023032409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45977.612023032409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45977.612023032409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45977.612023032409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45977.612023032409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45977.612023032409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45977.612023032409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45977.612023032409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45977.612023032409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45977.612023032409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45977.612023032409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45977.612023032409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45977.612023032409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45977.612023032409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45977.612023032409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45977.612023032409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45977.612023032409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45977.612023032409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45977.612023032409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45977.612023032409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45977.612023032409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45977.612023032409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45977.612023032409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45977.612023032409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45977.612023032409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45977.612023032409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45977.612023032409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45977.612023032409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45977.612023032409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45977.612023032409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45977.612023032409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45977.612023032409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45977.612023032409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45977.612023032409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45977.612023032409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45977.612023032409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45977.612023032409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45977.612023032409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45977.612023032409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45977.612023032409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45977.612023032409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45977.612023032409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45977.612023032409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45977.612023032409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45977.612023032409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45977.612023032409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45977.612023032409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45977.612023032409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45977.612023032409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45977.612023032409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45977.612023032409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45977.612023032409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45977.612023032409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45977.612023032409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45977.612023032409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45977.612023032409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45977.612023032409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45977.612023032409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45977.612023032409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45977.612023032409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45977.612023032409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45977.612023032409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45977.612023032409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45977.612023032409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45977.612023032409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45977.612023032409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45977.612023032409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45977.612023032409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45977.612023032409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45977.612023032409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45977.612023032409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45977.612023032409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45977.612023032409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45977.612023032409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45977.612023032409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45977.612023032409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45977.612023032409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45977.612023032409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45977.612023032409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45977.612023032409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45977.612023032409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45977.612023032409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45977.612023032409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45977.612023032409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45977.612023032409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45977.612023032409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45977.612023032409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45977.612023032409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45977.612023032409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45977.612023032409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45977.612023032409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45977.612023032409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45977.612023032409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45977.612023032409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45977.612023032409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45977.612023032409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45977.612023032409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45977.612023032409</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45977.612023032409</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